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a2631be2f0f8ca/Escritorio/YURIRIA/"/>
    </mc:Choice>
  </mc:AlternateContent>
  <xr:revisionPtr revIDLastSave="0" documentId="14_{0F836F08-E91C-48AE-89C2-903361212F0A}" xr6:coauthVersionLast="47" xr6:coauthVersionMax="47" xr10:uidLastSave="{00000000-0000-0000-0000-000000000000}"/>
  <bookViews>
    <workbookView xWindow="-110" yWindow="-110" windowWidth="19420" windowHeight="1042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</workbook>
</file>

<file path=xl/calcChain.xml><?xml version="1.0" encoding="utf-8"?>
<calcChain xmlns="http://schemas.openxmlformats.org/spreadsheetml/2006/main">
  <c r="E34" i="4" l="1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73" i="4"/>
  <c r="F73" i="4"/>
  <c r="D73" i="4"/>
  <c r="E71" i="4"/>
  <c r="H71" i="4" s="1"/>
  <c r="E69" i="4"/>
  <c r="H69" i="4" s="1"/>
  <c r="E67" i="4"/>
  <c r="H67" i="4" s="1"/>
  <c r="E65" i="4"/>
  <c r="H65" i="4" s="1"/>
  <c r="E63" i="4"/>
  <c r="H63" i="4" s="1"/>
  <c r="E61" i="4"/>
  <c r="H61" i="4" s="1"/>
  <c r="E59" i="4"/>
  <c r="H59" i="4" s="1"/>
  <c r="C73" i="4"/>
  <c r="G51" i="4"/>
  <c r="F51" i="4"/>
  <c r="E49" i="4"/>
  <c r="H49" i="4" s="1"/>
  <c r="E48" i="4"/>
  <c r="H48" i="4" s="1"/>
  <c r="E47" i="4"/>
  <c r="H47" i="4" s="1"/>
  <c r="E46" i="4"/>
  <c r="H46" i="4" s="1"/>
  <c r="D51" i="4"/>
  <c r="C5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7" i="4"/>
  <c r="F37" i="4"/>
  <c r="D37" i="4"/>
  <c r="C37" i="4"/>
  <c r="H73" i="4" l="1"/>
  <c r="H51" i="4"/>
  <c r="E51" i="4"/>
  <c r="E73" i="4"/>
  <c r="H37" i="4"/>
  <c r="E37" i="4"/>
  <c r="H34" i="5" l="1"/>
  <c r="H33" i="5"/>
  <c r="H31" i="5"/>
  <c r="H22" i="5"/>
  <c r="H21" i="5"/>
  <c r="H12" i="5"/>
  <c r="E40" i="5"/>
  <c r="H40" i="5" s="1"/>
  <c r="E39" i="5"/>
  <c r="H39" i="5" s="1"/>
  <c r="E38" i="5"/>
  <c r="E37" i="5"/>
  <c r="H37" i="5" s="1"/>
  <c r="E34" i="5"/>
  <c r="E33" i="5"/>
  <c r="E32" i="5"/>
  <c r="H32" i="5" s="1"/>
  <c r="E31" i="5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E21" i="5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H9" i="6" s="1"/>
  <c r="E10" i="6"/>
  <c r="H10" i="6" s="1"/>
  <c r="E11" i="6"/>
  <c r="H11" i="6" s="1"/>
  <c r="E12" i="6"/>
  <c r="H12" i="6" s="1"/>
  <c r="H75" i="6"/>
  <c r="H74" i="6"/>
  <c r="H71" i="6"/>
  <c r="H70" i="6"/>
  <c r="H67" i="6"/>
  <c r="H66" i="6"/>
  <c r="H63" i="6"/>
  <c r="H62" i="6"/>
  <c r="H59" i="6"/>
  <c r="H58" i="6"/>
  <c r="H51" i="6"/>
  <c r="H50" i="6"/>
  <c r="H46" i="6"/>
  <c r="H42" i="6"/>
  <c r="H39" i="6"/>
  <c r="H35" i="6"/>
  <c r="H15" i="6"/>
  <c r="H14" i="6"/>
  <c r="H8" i="6"/>
  <c r="E76" i="6"/>
  <c r="H76" i="6" s="1"/>
  <c r="E75" i="6"/>
  <c r="E74" i="6"/>
  <c r="E73" i="6"/>
  <c r="H73" i="6" s="1"/>
  <c r="E72" i="6"/>
  <c r="H72" i="6" s="1"/>
  <c r="E71" i="6"/>
  <c r="E70" i="6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H55" i="6" s="1"/>
  <c r="E54" i="6"/>
  <c r="H54" i="6" s="1"/>
  <c r="E52" i="6"/>
  <c r="H52" i="6" s="1"/>
  <c r="E51" i="6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D65" i="6"/>
  <c r="D57" i="6"/>
  <c r="D53" i="6"/>
  <c r="D43" i="6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C42" i="5" l="1"/>
  <c r="E16" i="8"/>
  <c r="H69" i="6"/>
  <c r="H65" i="6"/>
  <c r="E57" i="6"/>
  <c r="H57" i="6" s="1"/>
  <c r="E53" i="6"/>
  <c r="H53" i="6" s="1"/>
  <c r="E43" i="6"/>
  <c r="H43" i="6" s="1"/>
  <c r="E33" i="6"/>
  <c r="H33" i="6" s="1"/>
  <c r="E23" i="6"/>
  <c r="H23" i="6" s="1"/>
  <c r="F77" i="6"/>
  <c r="E13" i="6"/>
  <c r="H13" i="6" s="1"/>
  <c r="H6" i="5"/>
  <c r="H25" i="5"/>
  <c r="H16" i="5"/>
  <c r="H6" i="8"/>
  <c r="H16" i="8" s="1"/>
  <c r="E36" i="5"/>
  <c r="F42" i="5"/>
  <c r="G77" i="6"/>
  <c r="H38" i="5"/>
  <c r="H36" i="5" s="1"/>
  <c r="C77" i="6"/>
  <c r="E6" i="5"/>
  <c r="D77" i="6"/>
  <c r="E5" i="6"/>
  <c r="D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<sst xmlns="http://schemas.openxmlformats.org/spreadsheetml/2006/main" count="223" uniqueCount="163">
  <si>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</si>
  <si>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</si>
  <si>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</si>
  <si>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</si>
  <si>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</si>
  <si>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</si>
  <si>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</si>
  <si>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</si>
  <si>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</si>
  <si>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</si>
  <si>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</si>
  <si>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</si>
  <si>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</si>
  <si>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</si>
  <si>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</si>
  <si>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</si>
  <si>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</si>
  <si>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</si>
  <si>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</si>
  <si>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</si>
  <si>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</si>
  <si>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</si>
  <si>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</si>
  <si>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</si>
  <si>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</si>
  <si>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</si>
  <si>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</si>
  <si>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</si>
  <si>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</si>
  <si>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</si>
  <si>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</si>
  <si>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</si>
  <si>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</si>
  <si>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</si>
  <si>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</si>
  <si>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</si>
  <si>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</si>
  <si>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</si>
  <si>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</si>
  <si>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</si>
  <si>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</si>
  <si>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</si>
  <si>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</si>
  <si>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</si>
  <si>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</si>
  <si>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</si>
  <si>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</si>
  <si>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</si>
  <si>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</si>
  <si>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</si>
  <si>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</si>
  <si>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</si>
  <si>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</si>
  <si>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</si>
  <si>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</si>
  <si>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</si>
  <si>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</si>
  <si>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</si>
  <si>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</si>
  <si>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</si>
  <si>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</si>
  <si>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</si>
  <si>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</si>
  <si>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</si>
  <si>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</si>
  <si>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</si>
  <si>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</si>
  <si>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</si>
  <si>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</si>
  <si>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</si>
  <si>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</si>
  <si>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</si>
  <si>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</si>
  <si>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</si>
  <si>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</si>
  <si>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</si>
  <si>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</si>
  <si>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</si>
  <si>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</si>
  <si>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</si>
  <si>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</si>
  <si>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</si>
  <si>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</si>
  <si>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</si>
  <si>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</si>
  <si>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</si>
  <si>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</si>
  <si>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</si>
  <si>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</si>
  <si>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</si>
  <si>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</si>
  <si>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</si>
  <si>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</si>
  <si>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</si>
  <si>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</si>
  <si>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</si>
  <si>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</si>
  <si>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</si>
  <si>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</si>
  <si>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</si>
  <si>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</si>
  <si>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</si>
  <si>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</si>
  <si>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</si>
  <si>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</si>
  <si>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</si>
  <si>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</si>
  <si>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</si>
  <si>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</si>
  <si>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</si>
  <si>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</si>
  <si>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</si>
  <si>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</si>
  <si>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</si>
  <si>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</si>
  <si>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</si>
  <si>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</si>
  <si>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</si>
  <si>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</si>
  <si>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</si>
  <si>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</si>
  <si>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</si>
  <si>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</si>
  <si>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</si>
  <si>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</si>
  <si>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</si>
  <si>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</si>
  <si>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</si>
  <si>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Yuriria
Estado Analítico del Ejercicio del Presupuesto de Egresos
Clasificación por Objeto del Gasto(Capítulo y Concepto)
Del 1 de Enero AL 30 DE SEPTIEMBRE DEL 2021</t>
  </si>
  <si>
    <t>Municipio de Yuriria
Estado Analítico del Ejercicio del Presupuesto de Egresos
Clasificación Ecónomica (Por Tipo de Gasto)
Del 1 de Enero AL 30 DE SEPTIEMBRE DEL 2021</t>
  </si>
  <si>
    <t>PRESIDENTE MUNICIPAL</t>
  </si>
  <si>
    <t>PRESIDENCIA MUNICIPAL</t>
  </si>
  <si>
    <t>H. AYUNTAMIENTO</t>
  </si>
  <si>
    <t>SECRETARIA DE AYUNTAMIENTO</t>
  </si>
  <si>
    <t>FESTIVIDADES Y CELEBRACIONES</t>
  </si>
  <si>
    <t>TESORERÍA MUNICIPAL</t>
  </si>
  <si>
    <t>TRANSFERENCIAS Y OTRAS AYUDAS</t>
  </si>
  <si>
    <t>DIR MPAL DE TURISMO</t>
  </si>
  <si>
    <t>DEPTO DE INFORMATICA</t>
  </si>
  <si>
    <t>INSTITUTO MAL DE LA JUVENTUD DE YURIRIA</t>
  </si>
  <si>
    <t>DIRECCION DE SERVICIOS PUBLICOS MPALES</t>
  </si>
  <si>
    <t>DIRECCION DE SEGURIDAD PUBLICA</t>
  </si>
  <si>
    <t>DIRECCION DE TRANSITO Y TRANSPORTE</t>
  </si>
  <si>
    <t>PROGRAMA LICENCIAS DE MANEJO</t>
  </si>
  <si>
    <t>DIRECCION DE OBRAS PUBLICAS</t>
  </si>
  <si>
    <t>DIR MEDIO AMB Y ECOL</t>
  </si>
  <si>
    <t>DIR DE PLANEACION</t>
  </si>
  <si>
    <t>DIRECCION DE ASENTAMIENTOS HUMANOS</t>
  </si>
  <si>
    <t>ACCION CULTURAL</t>
  </si>
  <si>
    <t>AGUA POTABLE</t>
  </si>
  <si>
    <t>DIRECCION DE AGUA POTABLE</t>
  </si>
  <si>
    <t>DIRECCION DE DESARROLLO SOCIAL</t>
  </si>
  <si>
    <t>DIRECCION DE EDUCACION PUBLICA</t>
  </si>
  <si>
    <t>CASA DE LA CULTURA</t>
  </si>
  <si>
    <t>INSTITUTO DE LA MUJER</t>
  </si>
  <si>
    <t>CONTRALORIA MUNICIPAL</t>
  </si>
  <si>
    <t>DIRECCION DE TRANSITO MUNICIPAL</t>
  </si>
  <si>
    <t>CAJA UNICA</t>
  </si>
  <si>
    <t>Municipio de Yuriria
Estado Analítico del Ejercicio del Presupuesto de Egresos
Clasificación Administrativa
Del 1 de Enero AL 30 DE SEPTIEMBRE DEL 2021</t>
  </si>
  <si>
    <t>Gobierno (Federal/Estatal/Municipal) de Municipio de Yuriria
Estado Analítico del Ejercicio del Presupuesto de Egresos
Clasificación Administrativa
Del 1 de Enero AL 30 DE SEPTIEMBRE DEL 2021</t>
  </si>
  <si>
    <t>Sector Paraestatal del Gobierno (Federal/Estatal/Municipal) de Municipio de Yuriria
Estado Analítico del Ejercicio del Presupuesto de Egresos
Clasificación Administrativa
Del 1 de Enero AL 30 DE SEPTIEMBRE DEL 2021</t>
  </si>
  <si>
    <t>Municipio de Yuriria
Estado Análitico del Ejercicio del Presupuesto de Egresos
Clasificación Funcional (Finalidad y Función)
Del 1 de Enero 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</si>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</sst>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horizontal="left" vertical="top" indent="1"/>
      <protection locked="0"/>
    </xf>
  </cellXfs>
  <cellStyles count="5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44" xr:uid="{BE35DAE1-A3A3-489D-AD84-367C48E8FA1F}"/>
    <cellStyle name="Millares 2 2 3" xfId="35" xr:uid="{37015ECB-8F82-4F79-933F-1D1312F85C68}"/>
    <cellStyle name="Millares 2 2 4" xfId="26" xr:uid="{2993402D-8586-43B4-A73C-09FD07FBADF5}"/>
    <cellStyle name="Millares 2 2 5" xfId="17" xr:uid="{E4B1E934-92A2-4E5D-801D-03183DAFEE1D}"/>
    <cellStyle name="Millares 2 3" xfId="4" xr:uid="{00000000-0005-0000-0000-000003000000}"/>
    <cellStyle name="Millares 2 3 2" xfId="45" xr:uid="{99FFF71D-8D0F-4995-844F-51CD34730698}"/>
    <cellStyle name="Millares 2 3 3" xfId="36" xr:uid="{9D13A2B6-29FF-4FCB-8165-919AE5D4EAEE}"/>
    <cellStyle name="Millares 2 3 4" xfId="27" xr:uid="{20CE05D7-5C57-467E-B76D-4434595560F3}"/>
    <cellStyle name="Millares 2 3 5" xfId="18" xr:uid="{CFF31C7F-41CB-42F3-963B-8BF23F87FB41}"/>
    <cellStyle name="Millares 2 4" xfId="43" xr:uid="{6AC29490-1DF7-4C5E-AB4A-590639048862}"/>
    <cellStyle name="Millares 2 5" xfId="34" xr:uid="{921079CE-057D-419D-94B6-668B697A7D70}"/>
    <cellStyle name="Millares 2 6" xfId="25" xr:uid="{5458D241-9A32-4705-B78F-A7ADA05B3F11}"/>
    <cellStyle name="Millares 2 7" xfId="16" xr:uid="{B7498A36-E524-4696-B86C-A8603F8BFEB8}"/>
    <cellStyle name="Millares 3" xfId="5" xr:uid="{00000000-0005-0000-0000-000004000000}"/>
    <cellStyle name="Millares 3 2" xfId="46" xr:uid="{3990CB1F-3AE4-4CB2-8C55-4B4B39735D30}"/>
    <cellStyle name="Millares 3 3" xfId="37" xr:uid="{9E6D0CA3-846A-4634-9324-914FA3FF973B}"/>
    <cellStyle name="Millares 3 4" xfId="28" xr:uid="{1C9E9B5B-90B8-46A2-A4B4-D78889EC7A12}"/>
    <cellStyle name="Millares 3 5" xfId="19" xr:uid="{A1551401-1D11-47B5-A0DC-A905EEC5EB18}"/>
    <cellStyle name="Moneda 2" xfId="6" xr:uid="{00000000-0005-0000-0000-000005000000}"/>
    <cellStyle name="Moneda 2 2" xfId="47" xr:uid="{5068ACE8-258A-41D1-9060-C5D4540840DA}"/>
    <cellStyle name="Moneda 2 3" xfId="38" xr:uid="{F672ABCC-892A-46AC-8A80-BACD0C3A5E36}"/>
    <cellStyle name="Moneda 2 4" xfId="29" xr:uid="{DD52558D-2922-4A20-AE92-A0F56731A476}"/>
    <cellStyle name="Moneda 2 5" xfId="20" xr:uid="{CFE4A075-DE49-4AC7-8BAD-F794423D8C1F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8" xr:uid="{563946CE-9955-407F-94C8-EA95D46520C8}"/>
    <cellStyle name="Normal 2 4" xfId="39" xr:uid="{F2EE1A29-15D3-423F-A003-00063F0FE35E}"/>
    <cellStyle name="Normal 2 5" xfId="30" xr:uid="{C9B6BA3D-856B-4035-9F61-41CF0CCBBBB7}"/>
    <cellStyle name="Normal 2 6" xfId="21" xr:uid="{9884AC08-F1AC-4967-9268-5495283FF715}"/>
    <cellStyle name="Normal 3" xfId="9" xr:uid="{00000000-0005-0000-0000-000009000000}"/>
    <cellStyle name="Normal 3 2" xfId="49" xr:uid="{569C6AB7-80C6-47A1-8DF5-ABBBA3A3F4D7}"/>
    <cellStyle name="Normal 3 3" xfId="40" xr:uid="{C7623D43-04DD-4C26-A412-117CDB159A27}"/>
    <cellStyle name="Normal 3 4" xfId="31" xr:uid="{4CE211D7-A0C8-427F-A8D4-E2AAF28D8CF3}"/>
    <cellStyle name="Normal 3 5" xfId="22" xr:uid="{5A255E77-A325-4C9B-BDEC-569BDB3230E2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1" xr:uid="{298F9333-8DE9-4BF7-BDC2-638AAF685693}"/>
    <cellStyle name="Normal 6 2 3" xfId="42" xr:uid="{F0AB9335-3D00-441E-9DDB-8C8D822386C5}"/>
    <cellStyle name="Normal 6 2 4" xfId="33" xr:uid="{70A3EC75-A837-4A5F-8C65-D6FD98FFE03A}"/>
    <cellStyle name="Normal 6 2 5" xfId="24" xr:uid="{FE1CDC83-EE7C-41AE-A0A2-490C7D2AE731}"/>
    <cellStyle name="Normal 6 3" xfId="50" xr:uid="{2E864E3D-AB17-4BF5-A972-31D695708764}"/>
    <cellStyle name="Normal 6 4" xfId="41" xr:uid="{2E428E5C-8EEC-42F7-8741-D66A32FB1D1F}"/>
    <cellStyle name="Normal 6 5" xfId="32" xr:uid="{2DEA6523-E609-464E-B0B8-D30EF05CB26B}"/>
    <cellStyle name="Normal 6 6" xfId="23" xr:uid="{F8C02C80-FA74-4868-A692-DEDDFD24B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840333</xdr:colOff>
      <xdr:row>1</xdr:row>
      <xdr:rowOff>5135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4FC172-7383-4CFD-AA0F-D68502031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0533" cy="640135"/>
        </a:xfrm>
        <a:prstGeom prst="rect">
          <a:avLst/>
        </a:prstGeom>
      </xdr:spPr>
    </xdr:pic>
    <xdr:clientData/>
  </xdr:twoCellAnchor>
  <xdr:twoCellAnchor editAs="oneCell">
    <xdr:from>
      <xdr:col>6</xdr:col>
      <xdr:colOff>717550</xdr:colOff>
      <xdr:row>0</xdr:row>
      <xdr:rowOff>114300</xdr:rowOff>
    </xdr:from>
    <xdr:to>
      <xdr:col>7</xdr:col>
      <xdr:colOff>785465</xdr:colOff>
      <xdr:row>0</xdr:row>
      <xdr:rowOff>534960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4A654A-987C-4235-B4FF-54B5CAF25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9050" y="114300"/>
          <a:ext cx="1115665" cy="420660"/>
        </a:xfrm>
        <a:prstGeom prst="rect">
          <a:avLst/>
        </a:prstGeom>
      </xdr:spPr>
    </xdr:pic>
    <xdr:clientData/>
  </xdr:twoCellAnchor>
  <xdr:twoCellAnchor editAs="oneCell">
    <xdr:from>
      <xdr:col>1</xdr:col>
      <xdr:colOff>1651000</xdr:colOff>
      <xdr:row>79</xdr:row>
      <xdr:rowOff>19050</xdr:rowOff>
    </xdr:from>
    <xdr:to>
      <xdr:col>2</xdr:col>
      <xdr:colOff>611599</xdr:colOff>
      <xdr:row>87</xdr:row>
      <xdr:rowOff>69942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F9DF0F-6325-489F-AEC6-3D3E6314A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81200" y="10858500"/>
          <a:ext cx="2548349" cy="1066892"/>
        </a:xfrm>
        <a:prstGeom prst="rect">
          <a:avLst/>
        </a:prstGeom>
      </xdr:spPr>
    </xdr:pic>
    <xdr:clientData/>
  </xdr:twoCellAnchor>
  <xdr:twoCellAnchor editAs="oneCell">
    <xdr:from>
      <xdr:col>4</xdr:col>
      <xdr:colOff>158750</xdr:colOff>
      <xdr:row>79</xdr:row>
      <xdr:rowOff>63500</xdr:rowOff>
    </xdr:from>
    <xdr:to>
      <xdr:col>6</xdr:col>
      <xdr:colOff>501861</xdr:colOff>
      <xdr:row>87</xdr:row>
      <xdr:rowOff>59524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3425B19-A724-4CFE-B4C8-C90DE87BC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54750" y="10902950"/>
          <a:ext cx="2438611" cy="1012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1011783</xdr:colOff>
      <xdr:row>1</xdr:row>
      <xdr:rowOff>5135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445C3C-AA10-4D7F-A908-E2B769E2C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0533" cy="640135"/>
        </a:xfrm>
        <a:prstGeom prst="rect">
          <a:avLst/>
        </a:prstGeom>
      </xdr:spPr>
    </xdr:pic>
    <xdr:clientData/>
  </xdr:twoCellAnchor>
  <xdr:twoCellAnchor editAs="oneCell">
    <xdr:from>
      <xdr:col>6</xdr:col>
      <xdr:colOff>844550</xdr:colOff>
      <xdr:row>0</xdr:row>
      <xdr:rowOff>114300</xdr:rowOff>
    </xdr:from>
    <xdr:to>
      <xdr:col>7</xdr:col>
      <xdr:colOff>912465</xdr:colOff>
      <xdr:row>0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257EA9-57E4-48FE-A750-87C950BE1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18450" y="114300"/>
          <a:ext cx="1115665" cy="43815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18</xdr:row>
      <xdr:rowOff>44450</xdr:rowOff>
    </xdr:from>
    <xdr:to>
      <xdr:col>2</xdr:col>
      <xdr:colOff>186149</xdr:colOff>
      <xdr:row>26</xdr:row>
      <xdr:rowOff>95342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D7D823-33F0-457F-A375-4C685CCDB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0700" y="3079750"/>
          <a:ext cx="2548349" cy="106689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18</xdr:row>
      <xdr:rowOff>50800</xdr:rowOff>
    </xdr:from>
    <xdr:to>
      <xdr:col>6</xdr:col>
      <xdr:colOff>450850</xdr:colOff>
      <xdr:row>26</xdr:row>
      <xdr:rowOff>91274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8B011BB-2756-4502-B2C6-47FF3E635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78400" y="3086100"/>
          <a:ext cx="2546350" cy="1056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1011783</xdr:colOff>
      <xdr:row>1</xdr:row>
      <xdr:rowOff>68635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9E6547-2994-483B-81DC-7A1AB16A6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0533" cy="640135"/>
        </a:xfrm>
        <a:prstGeom prst="rect">
          <a:avLst/>
        </a:prstGeom>
      </xdr:spPr>
    </xdr:pic>
    <xdr:clientData/>
  </xdr:twoCellAnchor>
  <xdr:twoCellAnchor editAs="oneCell">
    <xdr:from>
      <xdr:col>6</xdr:col>
      <xdr:colOff>850900</xdr:colOff>
      <xdr:row>0</xdr:row>
      <xdr:rowOff>0</xdr:rowOff>
    </xdr:from>
    <xdr:to>
      <xdr:col>7</xdr:col>
      <xdr:colOff>918815</xdr:colOff>
      <xdr:row>0</xdr:row>
      <xdr:rowOff>508000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2280698-3FFE-4E62-A798-49B91781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4100" y="0"/>
          <a:ext cx="1115665" cy="508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1011783</xdr:colOff>
      <xdr:row>54</xdr:row>
      <xdr:rowOff>68635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E2D1E09-3E47-40AA-A301-C8C36AAB6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94650"/>
          <a:ext cx="1170533" cy="6401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82550</xdr:rowOff>
    </xdr:from>
    <xdr:to>
      <xdr:col>1</xdr:col>
      <xdr:colOff>1011783</xdr:colOff>
      <xdr:row>40</xdr:row>
      <xdr:rowOff>24185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F6EB773-B961-4C18-82FC-B39957BB8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68950"/>
          <a:ext cx="1170533" cy="640135"/>
        </a:xfrm>
        <a:prstGeom prst="rect">
          <a:avLst/>
        </a:prstGeom>
      </xdr:spPr>
    </xdr:pic>
    <xdr:clientData/>
  </xdr:twoCellAnchor>
  <xdr:twoCellAnchor editAs="oneCell">
    <xdr:from>
      <xdr:col>6</xdr:col>
      <xdr:colOff>838200</xdr:colOff>
      <xdr:row>39</xdr:row>
      <xdr:rowOff>63500</xdr:rowOff>
    </xdr:from>
    <xdr:to>
      <xdr:col>7</xdr:col>
      <xdr:colOff>906115</xdr:colOff>
      <xdr:row>39</xdr:row>
      <xdr:rowOff>569512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D0FEDE2-C717-4768-B620-68E04B08D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61400" y="5676900"/>
          <a:ext cx="1115665" cy="506012"/>
        </a:xfrm>
        <a:prstGeom prst="rect">
          <a:avLst/>
        </a:prstGeom>
      </xdr:spPr>
    </xdr:pic>
    <xdr:clientData/>
  </xdr:twoCellAnchor>
  <xdr:twoCellAnchor editAs="oneCell">
    <xdr:from>
      <xdr:col>6</xdr:col>
      <xdr:colOff>1009650</xdr:colOff>
      <xdr:row>53</xdr:row>
      <xdr:rowOff>38100</xdr:rowOff>
    </xdr:from>
    <xdr:to>
      <xdr:col>8</xdr:col>
      <xdr:colOff>29815</xdr:colOff>
      <xdr:row>53</xdr:row>
      <xdr:rowOff>544112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B37A148-8170-4ADE-B9AB-B138AD1B5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32850" y="8032750"/>
          <a:ext cx="1115665" cy="5060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897977</xdr:colOff>
      <xdr:row>1</xdr:row>
      <xdr:rowOff>4362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064401-31E4-4046-8B95-4D948F671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1027" cy="639362"/>
        </a:xfrm>
        <a:prstGeom prst="rect">
          <a:avLst/>
        </a:prstGeom>
      </xdr:spPr>
    </xdr:pic>
    <xdr:clientData/>
  </xdr:twoCellAnchor>
  <xdr:twoCellAnchor editAs="oneCell">
    <xdr:from>
      <xdr:col>6</xdr:col>
      <xdr:colOff>774700</xdr:colOff>
      <xdr:row>0</xdr:row>
      <xdr:rowOff>95250</xdr:rowOff>
    </xdr:from>
    <xdr:to>
      <xdr:col>7</xdr:col>
      <xdr:colOff>844550</xdr:colOff>
      <xdr:row>0</xdr:row>
      <xdr:rowOff>520700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79C393-47AD-4255-80DD-DEE27D1AD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97950" y="95250"/>
          <a:ext cx="1117600" cy="425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2548349</xdr:colOff>
      <xdr:row>53</xdr:row>
      <xdr:rowOff>50892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E7965F7-2746-4148-AAD5-E94909061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3050" y="6877050"/>
          <a:ext cx="2548349" cy="1066892"/>
        </a:xfrm>
        <a:prstGeom prst="rect">
          <a:avLst/>
        </a:prstGeom>
      </xdr:spPr>
    </xdr:pic>
    <xdr:clientData/>
  </xdr:twoCellAnchor>
  <xdr:twoCellAnchor editAs="oneCell">
    <xdr:from>
      <xdr:col>3</xdr:col>
      <xdr:colOff>488950</xdr:colOff>
      <xdr:row>45</xdr:row>
      <xdr:rowOff>25400</xdr:rowOff>
    </xdr:from>
    <xdr:to>
      <xdr:col>5</xdr:col>
      <xdr:colOff>832061</xdr:colOff>
      <xdr:row>53</xdr:row>
      <xdr:rowOff>21424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031C595-E9C9-4035-BE54-12CECE8CC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68950" y="6902450"/>
          <a:ext cx="2438611" cy="101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tabSelected="1" zoomScaleNormal="100" workbookViewId="0">
      <selection activeCell="H43" sqref="H43"/>
    </sheetView>
  </sheetViews>
  <sheetFormatPr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85451140.019999996</v>
      </c>
      <c r="D5" s="14">
        <f>SUM(D6:D12)</f>
        <v>-36821.169999999925</v>
      </c>
      <c r="E5" s="14">
        <f>C5+D5</f>
        <v>85414318.849999994</v>
      </c>
      <c r="F5" s="14">
        <f>SUM(F6:F12)</f>
        <v>56588339.159999996</v>
      </c>
      <c r="G5" s="14">
        <f>SUM(G6:G12)</f>
        <v>56296357.280000001</v>
      </c>
      <c r="H5" s="14">
        <f>E5-F5</f>
        <v>28825979.689999998</v>
      </c>
    </row>
    <row r="6" spans="1:8" x14ac:dyDescent="0.2">
      <c r="A6" s="49">
        <v>1100</v>
      </c>
      <c r="B6" s="11" t="s">
        <v>70</v>
      </c>
      <c r="C6" s="15">
        <v>46890934.93</v>
      </c>
      <c r="D6" s="15">
        <v>-4069032.69</v>
      </c>
      <c r="E6" s="15">
        <f t="shared" ref="E6:E69" si="0">C6+D6</f>
        <v>42821902.240000002</v>
      </c>
      <c r="F6" s="15">
        <v>29748663.559999999</v>
      </c>
      <c r="G6" s="15">
        <v>29748663.559999999</v>
      </c>
      <c r="H6" s="15">
        <f t="shared" ref="H6:H69" si="1">E6-F6</f>
        <v>13073238.680000003</v>
      </c>
    </row>
    <row r="7" spans="1:8" x14ac:dyDescent="0.2">
      <c r="A7" s="49">
        <v>1200</v>
      </c>
      <c r="B7" s="11" t="s">
        <v>71</v>
      </c>
      <c r="C7" s="15">
        <v>5012700.93</v>
      </c>
      <c r="D7" s="15">
        <v>4813369.29</v>
      </c>
      <c r="E7" s="15">
        <f t="shared" si="0"/>
        <v>9826070.2199999988</v>
      </c>
      <c r="F7" s="15">
        <v>9426590.3399999999</v>
      </c>
      <c r="G7" s="15">
        <v>9426590.3399999999</v>
      </c>
      <c r="H7" s="15">
        <f t="shared" si="1"/>
        <v>399479.87999999896</v>
      </c>
    </row>
    <row r="8" spans="1:8" x14ac:dyDescent="0.2">
      <c r="A8" s="49">
        <v>1300</v>
      </c>
      <c r="B8" s="11" t="s">
        <v>72</v>
      </c>
      <c r="C8" s="15">
        <v>9573286.7599999998</v>
      </c>
      <c r="D8" s="15">
        <v>-313949.09000000003</v>
      </c>
      <c r="E8" s="15">
        <f t="shared" si="0"/>
        <v>9259337.6699999999</v>
      </c>
      <c r="F8" s="15">
        <v>881186.83</v>
      </c>
      <c r="G8" s="15">
        <v>881186.83</v>
      </c>
      <c r="H8" s="15">
        <f t="shared" si="1"/>
        <v>8378150.8399999999</v>
      </c>
    </row>
    <row r="9" spans="1:8" x14ac:dyDescent="0.2">
      <c r="A9" s="49">
        <v>1400</v>
      </c>
      <c r="B9" s="11" t="s">
        <v>35</v>
      </c>
      <c r="C9" s="15">
        <v>475000</v>
      </c>
      <c r="D9" s="15">
        <v>0</v>
      </c>
      <c r="E9" s="15">
        <f t="shared" si="0"/>
        <v>475000</v>
      </c>
      <c r="F9" s="15">
        <v>409107.95</v>
      </c>
      <c r="G9" s="15">
        <v>409107.95</v>
      </c>
      <c r="H9" s="15">
        <f t="shared" si="1"/>
        <v>65892.049999999988</v>
      </c>
    </row>
    <row r="10" spans="1:8" x14ac:dyDescent="0.2">
      <c r="A10" s="49">
        <v>1500</v>
      </c>
      <c r="B10" s="11" t="s">
        <v>73</v>
      </c>
      <c r="C10" s="15">
        <v>23499217.399999999</v>
      </c>
      <c r="D10" s="15">
        <v>-467208.68</v>
      </c>
      <c r="E10" s="15">
        <f t="shared" si="0"/>
        <v>23032008.719999999</v>
      </c>
      <c r="F10" s="15">
        <v>16122790.48</v>
      </c>
      <c r="G10" s="15">
        <v>15830808.6</v>
      </c>
      <c r="H10" s="15">
        <f t="shared" si="1"/>
        <v>6909218.2399999984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24519983.010000005</v>
      </c>
      <c r="D13" s="15">
        <f>SUM(D14:D22)</f>
        <v>13489602.130000001</v>
      </c>
      <c r="E13" s="15">
        <f t="shared" si="0"/>
        <v>38009585.140000008</v>
      </c>
      <c r="F13" s="15">
        <f>SUM(F14:F22)</f>
        <v>29856542.18</v>
      </c>
      <c r="G13" s="15">
        <f>SUM(G14:G22)</f>
        <v>29746854.419999998</v>
      </c>
      <c r="H13" s="15">
        <f t="shared" si="1"/>
        <v>8153042.9600000083</v>
      </c>
    </row>
    <row r="14" spans="1:8" x14ac:dyDescent="0.2">
      <c r="A14" s="49">
        <v>2100</v>
      </c>
      <c r="B14" s="11" t="s">
        <v>75</v>
      </c>
      <c r="C14" s="15">
        <v>2498596.52</v>
      </c>
      <c r="D14" s="15">
        <v>505764.03</v>
      </c>
      <c r="E14" s="15">
        <f t="shared" si="0"/>
        <v>3004360.55</v>
      </c>
      <c r="F14" s="15">
        <v>2158374.98</v>
      </c>
      <c r="G14" s="15">
        <v>2158374.98</v>
      </c>
      <c r="H14" s="15">
        <f t="shared" si="1"/>
        <v>845985.56999999983</v>
      </c>
    </row>
    <row r="15" spans="1:8" x14ac:dyDescent="0.2">
      <c r="A15" s="49">
        <v>2200</v>
      </c>
      <c r="B15" s="11" t="s">
        <v>76</v>
      </c>
      <c r="C15" s="15">
        <v>463064.18</v>
      </c>
      <c r="D15" s="15">
        <v>-122809.06</v>
      </c>
      <c r="E15" s="15">
        <f t="shared" si="0"/>
        <v>340255.12</v>
      </c>
      <c r="F15" s="15">
        <v>193342.99</v>
      </c>
      <c r="G15" s="15">
        <v>193342.99</v>
      </c>
      <c r="H15" s="15">
        <f t="shared" si="1"/>
        <v>146912.13</v>
      </c>
    </row>
    <row r="16" spans="1:8" x14ac:dyDescent="0.2">
      <c r="A16" s="49">
        <v>2300</v>
      </c>
      <c r="B16" s="11" t="s">
        <v>77</v>
      </c>
      <c r="C16" s="15">
        <v>28200</v>
      </c>
      <c r="D16" s="15">
        <v>-5500</v>
      </c>
      <c r="E16" s="15">
        <f t="shared" si="0"/>
        <v>22700</v>
      </c>
      <c r="F16" s="15">
        <v>11640</v>
      </c>
      <c r="G16" s="15">
        <v>11640</v>
      </c>
      <c r="H16" s="15">
        <f t="shared" si="1"/>
        <v>11060</v>
      </c>
    </row>
    <row r="17" spans="1:8" x14ac:dyDescent="0.2">
      <c r="A17" s="49">
        <v>2400</v>
      </c>
      <c r="B17" s="11" t="s">
        <v>78</v>
      </c>
      <c r="C17" s="15">
        <v>6010730.7599999998</v>
      </c>
      <c r="D17" s="15">
        <v>13098040.75</v>
      </c>
      <c r="E17" s="15">
        <f t="shared" si="0"/>
        <v>19108771.509999998</v>
      </c>
      <c r="F17" s="15">
        <v>15724071.220000001</v>
      </c>
      <c r="G17" s="15">
        <v>15724071.220000001</v>
      </c>
      <c r="H17" s="15">
        <f t="shared" si="1"/>
        <v>3384700.2899999972</v>
      </c>
    </row>
    <row r="18" spans="1:8" x14ac:dyDescent="0.2">
      <c r="A18" s="49">
        <v>2500</v>
      </c>
      <c r="B18" s="11" t="s">
        <v>79</v>
      </c>
      <c r="C18" s="15">
        <v>1082814.28</v>
      </c>
      <c r="D18" s="15">
        <v>-134583.85999999999</v>
      </c>
      <c r="E18" s="15">
        <f t="shared" si="0"/>
        <v>948230.42</v>
      </c>
      <c r="F18" s="15">
        <v>796549.97</v>
      </c>
      <c r="G18" s="15">
        <v>796549.97</v>
      </c>
      <c r="H18" s="15">
        <f t="shared" si="1"/>
        <v>151680.45000000007</v>
      </c>
    </row>
    <row r="19" spans="1:8" x14ac:dyDescent="0.2">
      <c r="A19" s="49">
        <v>2600</v>
      </c>
      <c r="B19" s="11" t="s">
        <v>80</v>
      </c>
      <c r="C19" s="15">
        <v>11068337.390000001</v>
      </c>
      <c r="D19" s="15">
        <v>456054.24</v>
      </c>
      <c r="E19" s="15">
        <f t="shared" si="0"/>
        <v>11524391.630000001</v>
      </c>
      <c r="F19" s="15">
        <v>9191309.3200000003</v>
      </c>
      <c r="G19" s="15">
        <v>9081621.5600000005</v>
      </c>
      <c r="H19" s="15">
        <f t="shared" si="1"/>
        <v>2333082.3100000005</v>
      </c>
    </row>
    <row r="20" spans="1:8" x14ac:dyDescent="0.2">
      <c r="A20" s="49">
        <v>2700</v>
      </c>
      <c r="B20" s="11" t="s">
        <v>81</v>
      </c>
      <c r="C20" s="15">
        <v>1217953.53</v>
      </c>
      <c r="D20" s="15">
        <v>-9717.48</v>
      </c>
      <c r="E20" s="15">
        <f t="shared" si="0"/>
        <v>1208236.05</v>
      </c>
      <c r="F20" s="15">
        <v>422846.81</v>
      </c>
      <c r="G20" s="15">
        <v>422846.81</v>
      </c>
      <c r="H20" s="15">
        <f t="shared" si="1"/>
        <v>785389.24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2150286.35</v>
      </c>
      <c r="D22" s="15">
        <v>-297646.49</v>
      </c>
      <c r="E22" s="15">
        <f t="shared" si="0"/>
        <v>1852639.86</v>
      </c>
      <c r="F22" s="15">
        <v>1358406.89</v>
      </c>
      <c r="G22" s="15">
        <v>1358406.89</v>
      </c>
      <c r="H22" s="15">
        <f t="shared" si="1"/>
        <v>494232.9700000002</v>
      </c>
    </row>
    <row r="23" spans="1:8" ht="10.5" x14ac:dyDescent="0.25">
      <c r="A23" s="48" t="s">
        <v>63</v>
      </c>
      <c r="B23" s="7"/>
      <c r="C23" s="15">
        <f>SUM(C24:C32)</f>
        <v>48974446.510000005</v>
      </c>
      <c r="D23" s="15">
        <f>SUM(D24:D32)</f>
        <v>-5912170.9400000004</v>
      </c>
      <c r="E23" s="15">
        <f t="shared" si="0"/>
        <v>43062275.570000008</v>
      </c>
      <c r="F23" s="15">
        <f>SUM(F24:F32)</f>
        <v>32971145.189999998</v>
      </c>
      <c r="G23" s="15">
        <f>SUM(G24:G32)</f>
        <v>27626109.189999998</v>
      </c>
      <c r="H23" s="15">
        <f t="shared" si="1"/>
        <v>10091130.38000001</v>
      </c>
    </row>
    <row r="24" spans="1:8" x14ac:dyDescent="0.2">
      <c r="A24" s="49">
        <v>3100</v>
      </c>
      <c r="B24" s="11" t="s">
        <v>84</v>
      </c>
      <c r="C24" s="15">
        <v>28122805.390000001</v>
      </c>
      <c r="D24" s="15">
        <v>299203.46999999997</v>
      </c>
      <c r="E24" s="15">
        <f t="shared" si="0"/>
        <v>28422008.859999999</v>
      </c>
      <c r="F24" s="15">
        <v>21170136.949999999</v>
      </c>
      <c r="G24" s="15">
        <v>15966786.75</v>
      </c>
      <c r="H24" s="15">
        <f t="shared" si="1"/>
        <v>7251871.9100000001</v>
      </c>
    </row>
    <row r="25" spans="1:8" x14ac:dyDescent="0.2">
      <c r="A25" s="49">
        <v>3200</v>
      </c>
      <c r="B25" s="11" t="s">
        <v>85</v>
      </c>
      <c r="C25" s="15">
        <v>2227276.48</v>
      </c>
      <c r="D25" s="15">
        <v>-961626.48</v>
      </c>
      <c r="E25" s="15">
        <f t="shared" si="0"/>
        <v>1265650</v>
      </c>
      <c r="F25" s="15">
        <v>996361.73</v>
      </c>
      <c r="G25" s="15">
        <v>996361.73</v>
      </c>
      <c r="H25" s="15">
        <f t="shared" si="1"/>
        <v>269288.27</v>
      </c>
    </row>
    <row r="26" spans="1:8" x14ac:dyDescent="0.2">
      <c r="A26" s="49">
        <v>3300</v>
      </c>
      <c r="B26" s="11" t="s">
        <v>86</v>
      </c>
      <c r="C26" s="15">
        <v>3798878</v>
      </c>
      <c r="D26" s="15">
        <v>-99151.94</v>
      </c>
      <c r="E26" s="15">
        <f t="shared" si="0"/>
        <v>3699726.06</v>
      </c>
      <c r="F26" s="15">
        <v>3027947.42</v>
      </c>
      <c r="G26" s="15">
        <v>3027947.4</v>
      </c>
      <c r="H26" s="15">
        <f t="shared" si="1"/>
        <v>671778.64000000013</v>
      </c>
    </row>
    <row r="27" spans="1:8" x14ac:dyDescent="0.2">
      <c r="A27" s="49">
        <v>3400</v>
      </c>
      <c r="B27" s="11" t="s">
        <v>87</v>
      </c>
      <c r="C27" s="15">
        <v>623000</v>
      </c>
      <c r="D27" s="15">
        <v>-47439.16</v>
      </c>
      <c r="E27" s="15">
        <f t="shared" si="0"/>
        <v>575560.84</v>
      </c>
      <c r="F27" s="15">
        <v>413940.69</v>
      </c>
      <c r="G27" s="15">
        <v>413940.69</v>
      </c>
      <c r="H27" s="15">
        <f t="shared" si="1"/>
        <v>161620.14999999997</v>
      </c>
    </row>
    <row r="28" spans="1:8" x14ac:dyDescent="0.2">
      <c r="A28" s="49">
        <v>3500</v>
      </c>
      <c r="B28" s="11" t="s">
        <v>88</v>
      </c>
      <c r="C28" s="15">
        <v>1314344.5900000001</v>
      </c>
      <c r="D28" s="15">
        <v>-331205.71000000002</v>
      </c>
      <c r="E28" s="15">
        <f t="shared" si="0"/>
        <v>983138.88000000012</v>
      </c>
      <c r="F28" s="15">
        <v>661807.68000000005</v>
      </c>
      <c r="G28" s="15">
        <v>661807.68000000005</v>
      </c>
      <c r="H28" s="15">
        <f t="shared" si="1"/>
        <v>321331.20000000007</v>
      </c>
    </row>
    <row r="29" spans="1:8" x14ac:dyDescent="0.2">
      <c r="A29" s="49">
        <v>3600</v>
      </c>
      <c r="B29" s="11" t="s">
        <v>89</v>
      </c>
      <c r="C29" s="15">
        <v>1664592.47</v>
      </c>
      <c r="D29" s="15">
        <v>-604971</v>
      </c>
      <c r="E29" s="15">
        <f t="shared" si="0"/>
        <v>1059621.47</v>
      </c>
      <c r="F29" s="15">
        <v>811888.81</v>
      </c>
      <c r="G29" s="15">
        <v>811888.81</v>
      </c>
      <c r="H29" s="15">
        <f t="shared" si="1"/>
        <v>247732.65999999992</v>
      </c>
    </row>
    <row r="30" spans="1:8" x14ac:dyDescent="0.2">
      <c r="A30" s="49">
        <v>3700</v>
      </c>
      <c r="B30" s="11" t="s">
        <v>90</v>
      </c>
      <c r="C30" s="15">
        <v>316723.40000000002</v>
      </c>
      <c r="D30" s="15">
        <v>-131800</v>
      </c>
      <c r="E30" s="15">
        <f t="shared" si="0"/>
        <v>184923.40000000002</v>
      </c>
      <c r="F30" s="15">
        <v>112610.15</v>
      </c>
      <c r="G30" s="15">
        <v>105924.37</v>
      </c>
      <c r="H30" s="15">
        <f t="shared" si="1"/>
        <v>72313.250000000029</v>
      </c>
    </row>
    <row r="31" spans="1:8" x14ac:dyDescent="0.2">
      <c r="A31" s="49">
        <v>3800</v>
      </c>
      <c r="B31" s="11" t="s">
        <v>91</v>
      </c>
      <c r="C31" s="15">
        <v>4844272.6900000004</v>
      </c>
      <c r="D31" s="15">
        <v>-3244626.62</v>
      </c>
      <c r="E31" s="15">
        <f t="shared" si="0"/>
        <v>1599646.0700000003</v>
      </c>
      <c r="F31" s="15">
        <v>1410489.54</v>
      </c>
      <c r="G31" s="15">
        <v>1410489.54</v>
      </c>
      <c r="H31" s="15">
        <f t="shared" si="1"/>
        <v>189156.53000000026</v>
      </c>
    </row>
    <row r="32" spans="1:8" x14ac:dyDescent="0.2">
      <c r="A32" s="49">
        <v>3900</v>
      </c>
      <c r="B32" s="11" t="s">
        <v>19</v>
      </c>
      <c r="C32" s="15">
        <v>6062553.4900000002</v>
      </c>
      <c r="D32" s="15">
        <v>-790553.5</v>
      </c>
      <c r="E32" s="15">
        <f t="shared" si="0"/>
        <v>5271999.99</v>
      </c>
      <c r="F32" s="15">
        <v>4365962.22</v>
      </c>
      <c r="G32" s="15">
        <v>4230962.22</v>
      </c>
      <c r="H32" s="15">
        <f t="shared" si="1"/>
        <v>906037.77000000048</v>
      </c>
    </row>
    <row r="33" spans="1:8" ht="10.5" x14ac:dyDescent="0.25">
      <c r="A33" s="48" t="s">
        <v>64</v>
      </c>
      <c r="B33" s="7"/>
      <c r="C33" s="15">
        <f>SUM(C34:C42)</f>
        <v>20728575.41</v>
      </c>
      <c r="D33" s="15">
        <f>SUM(D34:D42)</f>
        <v>6247283.0800000001</v>
      </c>
      <c r="E33" s="15">
        <f t="shared" si="0"/>
        <v>26975858.490000002</v>
      </c>
      <c r="F33" s="15">
        <f>SUM(F34:F42)</f>
        <v>20725927.809999999</v>
      </c>
      <c r="G33" s="15">
        <f>SUM(G34:G42)</f>
        <v>20725927.809999999</v>
      </c>
      <c r="H33" s="15">
        <f t="shared" si="1"/>
        <v>6249930.6800000034</v>
      </c>
    </row>
    <row r="34" spans="1:8" x14ac:dyDescent="0.2">
      <c r="A34" s="49">
        <v>4100</v>
      </c>
      <c r="B34" s="11" t="s">
        <v>92</v>
      </c>
      <c r="C34" s="15">
        <v>9500000</v>
      </c>
      <c r="D34" s="15">
        <v>0</v>
      </c>
      <c r="E34" s="15">
        <f t="shared" si="0"/>
        <v>9500000</v>
      </c>
      <c r="F34" s="15">
        <v>6345000</v>
      </c>
      <c r="G34" s="15">
        <v>6345000</v>
      </c>
      <c r="H34" s="15">
        <f t="shared" si="1"/>
        <v>3155000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1612150</v>
      </c>
      <c r="D36" s="15">
        <v>-374525</v>
      </c>
      <c r="E36" s="15">
        <f t="shared" si="0"/>
        <v>1237625</v>
      </c>
      <c r="F36" s="15">
        <v>0</v>
      </c>
      <c r="G36" s="15">
        <v>0</v>
      </c>
      <c r="H36" s="15">
        <f t="shared" si="1"/>
        <v>1237625</v>
      </c>
    </row>
    <row r="37" spans="1:8" x14ac:dyDescent="0.2">
      <c r="A37" s="49">
        <v>4400</v>
      </c>
      <c r="B37" s="11" t="s">
        <v>95</v>
      </c>
      <c r="C37" s="15">
        <v>6743256.2199999997</v>
      </c>
      <c r="D37" s="15">
        <v>6588601.0499999998</v>
      </c>
      <c r="E37" s="15">
        <f t="shared" si="0"/>
        <v>13331857.27</v>
      </c>
      <c r="F37" s="15">
        <v>12521440.4</v>
      </c>
      <c r="G37" s="15">
        <v>12521440.4</v>
      </c>
      <c r="H37" s="15">
        <f t="shared" si="1"/>
        <v>810416.86999999918</v>
      </c>
    </row>
    <row r="38" spans="1:8" x14ac:dyDescent="0.2">
      <c r="A38" s="49">
        <v>4500</v>
      </c>
      <c r="B38" s="11" t="s">
        <v>41</v>
      </c>
      <c r="C38" s="15">
        <v>2873169.19</v>
      </c>
      <c r="D38" s="15">
        <v>33207.03</v>
      </c>
      <c r="E38" s="15">
        <f t="shared" si="0"/>
        <v>2906376.2199999997</v>
      </c>
      <c r="F38" s="15">
        <v>1859487.41</v>
      </c>
      <c r="G38" s="15">
        <v>1859487.41</v>
      </c>
      <c r="H38" s="15">
        <f t="shared" si="1"/>
        <v>1046888.8099999998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6303687.6699999999</v>
      </c>
      <c r="D43" s="15">
        <f>SUM(D44:D52)</f>
        <v>-463178.15</v>
      </c>
      <c r="E43" s="15">
        <f t="shared" si="0"/>
        <v>5840509.5199999996</v>
      </c>
      <c r="F43" s="15">
        <f>SUM(F44:F52)</f>
        <v>5652784.8700000001</v>
      </c>
      <c r="G43" s="15">
        <f>SUM(G44:G52)</f>
        <v>5648144.8700000001</v>
      </c>
      <c r="H43" s="15">
        <f t="shared" si="1"/>
        <v>187724.64999999944</v>
      </c>
    </row>
    <row r="44" spans="1:8" x14ac:dyDescent="0.2">
      <c r="A44" s="49">
        <v>5100</v>
      </c>
      <c r="B44" s="11" t="s">
        <v>99</v>
      </c>
      <c r="C44" s="15">
        <v>507839.99</v>
      </c>
      <c r="D44" s="15">
        <v>163030.57999999999</v>
      </c>
      <c r="E44" s="15">
        <f t="shared" si="0"/>
        <v>670870.56999999995</v>
      </c>
      <c r="F44" s="15">
        <v>607265.52</v>
      </c>
      <c r="G44" s="15">
        <v>607265.52</v>
      </c>
      <c r="H44" s="15">
        <f t="shared" si="1"/>
        <v>63605.04999999993</v>
      </c>
    </row>
    <row r="45" spans="1:8" x14ac:dyDescent="0.2">
      <c r="A45" s="49">
        <v>5200</v>
      </c>
      <c r="B45" s="11" t="s">
        <v>100</v>
      </c>
      <c r="C45" s="15">
        <v>649510</v>
      </c>
      <c r="D45" s="15">
        <v>-2984.33</v>
      </c>
      <c r="E45" s="15">
        <f t="shared" si="0"/>
        <v>646525.67000000004</v>
      </c>
      <c r="F45" s="15">
        <v>544207.43000000005</v>
      </c>
      <c r="G45" s="15">
        <v>539567.43000000005</v>
      </c>
      <c r="H45" s="15">
        <f t="shared" si="1"/>
        <v>102318.23999999999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4205016.24</v>
      </c>
      <c r="D47" s="15">
        <v>-239634.23</v>
      </c>
      <c r="E47" s="15">
        <f t="shared" si="0"/>
        <v>3965382.0100000002</v>
      </c>
      <c r="F47" s="15">
        <v>3965382.01</v>
      </c>
      <c r="G47" s="15">
        <v>3965382.01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660041.43999999994</v>
      </c>
      <c r="D49" s="15">
        <v>-140190.17000000001</v>
      </c>
      <c r="E49" s="15">
        <f t="shared" si="0"/>
        <v>519851.2699999999</v>
      </c>
      <c r="F49" s="15">
        <v>498051.27</v>
      </c>
      <c r="G49" s="15">
        <v>498051.27</v>
      </c>
      <c r="H49" s="15">
        <f t="shared" si="1"/>
        <v>21799.999999999884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281280</v>
      </c>
      <c r="D52" s="15">
        <v>-243400</v>
      </c>
      <c r="E52" s="15">
        <f t="shared" si="0"/>
        <v>37880</v>
      </c>
      <c r="F52" s="15">
        <v>37878.639999999999</v>
      </c>
      <c r="G52" s="15">
        <v>37878.639999999999</v>
      </c>
      <c r="H52" s="15">
        <f t="shared" si="1"/>
        <v>1.3600000000005821</v>
      </c>
    </row>
    <row r="53" spans="1:8" ht="10.5" x14ac:dyDescent="0.25">
      <c r="A53" s="48" t="s">
        <v>66</v>
      </c>
      <c r="B53" s="7"/>
      <c r="C53" s="15">
        <f>SUM(C54:C56)</f>
        <v>41329811.359999999</v>
      </c>
      <c r="D53" s="15">
        <f>SUM(D54:D56)</f>
        <v>93241038.349999994</v>
      </c>
      <c r="E53" s="15">
        <f t="shared" si="0"/>
        <v>134570849.70999998</v>
      </c>
      <c r="F53" s="15">
        <f>SUM(F54:F56)</f>
        <v>83418863.280000001</v>
      </c>
      <c r="G53" s="15">
        <f>SUM(G54:G56)</f>
        <v>83418863.280000001</v>
      </c>
      <c r="H53" s="15">
        <f t="shared" si="1"/>
        <v>51151986.429999977</v>
      </c>
    </row>
    <row r="54" spans="1:8" x14ac:dyDescent="0.2">
      <c r="A54" s="49">
        <v>6100</v>
      </c>
      <c r="B54" s="11" t="s">
        <v>108</v>
      </c>
      <c r="C54" s="15">
        <v>40262238.490000002</v>
      </c>
      <c r="D54" s="15">
        <v>83441022.349999994</v>
      </c>
      <c r="E54" s="15">
        <f t="shared" si="0"/>
        <v>123703260.84</v>
      </c>
      <c r="F54" s="15">
        <v>82553992.25</v>
      </c>
      <c r="G54" s="15">
        <v>82553992.25</v>
      </c>
      <c r="H54" s="15">
        <f t="shared" si="1"/>
        <v>41149268.590000004</v>
      </c>
    </row>
    <row r="55" spans="1:8" x14ac:dyDescent="0.2">
      <c r="A55" s="49">
        <v>6200</v>
      </c>
      <c r="B55" s="11" t="s">
        <v>109</v>
      </c>
      <c r="C55" s="15">
        <v>1067572.8700000001</v>
      </c>
      <c r="D55" s="15">
        <v>9800016</v>
      </c>
      <c r="E55" s="15">
        <f t="shared" si="0"/>
        <v>10867588.870000001</v>
      </c>
      <c r="F55" s="15">
        <v>864871.03</v>
      </c>
      <c r="G55" s="15">
        <v>864871.03</v>
      </c>
      <c r="H55" s="15">
        <f t="shared" si="1"/>
        <v>10002717.840000002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72517915.420000002</v>
      </c>
      <c r="D57" s="15">
        <f>SUM(D58:D64)</f>
        <v>-72317915.420000002</v>
      </c>
      <c r="E57" s="15">
        <f t="shared" si="0"/>
        <v>200000</v>
      </c>
      <c r="F57" s="15">
        <f>SUM(F58:F64)</f>
        <v>0</v>
      </c>
      <c r="G57" s="15">
        <f>SUM(G58:G64)</f>
        <v>0</v>
      </c>
      <c r="H57" s="15">
        <f t="shared" si="1"/>
        <v>200000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72517915.420000002</v>
      </c>
      <c r="D64" s="15">
        <v>-72317915.420000002</v>
      </c>
      <c r="E64" s="15">
        <f t="shared" si="0"/>
        <v>200000</v>
      </c>
      <c r="F64" s="15">
        <v>0</v>
      </c>
      <c r="G64" s="15">
        <v>0</v>
      </c>
      <c r="H64" s="15">
        <f t="shared" si="1"/>
        <v>200000</v>
      </c>
    </row>
    <row r="65" spans="1:8" ht="10.5" x14ac:dyDescent="0.25">
      <c r="A65" s="48" t="s">
        <v>68</v>
      </c>
      <c r="B65" s="7"/>
      <c r="C65" s="15">
        <f>SUM(C66:C68)</f>
        <v>1212057.1200000001</v>
      </c>
      <c r="D65" s="15">
        <f>SUM(D66:D68)</f>
        <v>2439090.9</v>
      </c>
      <c r="E65" s="15">
        <f t="shared" si="0"/>
        <v>3651148.02</v>
      </c>
      <c r="F65" s="15">
        <f>SUM(F66:F68)</f>
        <v>3651148.02</v>
      </c>
      <c r="G65" s="15">
        <f>SUM(G66:G68)</f>
        <v>3651148.02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1212057.1200000001</v>
      </c>
      <c r="D68" s="15">
        <v>2439090.9</v>
      </c>
      <c r="E68" s="15">
        <f t="shared" si="0"/>
        <v>3651148.02</v>
      </c>
      <c r="F68" s="15">
        <v>3651148.02</v>
      </c>
      <c r="G68" s="15">
        <v>3651148.02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10036037.970000001</v>
      </c>
      <c r="D69" s="15">
        <f>SUM(D70:D76)</f>
        <v>-134757.5</v>
      </c>
      <c r="E69" s="15">
        <f t="shared" si="0"/>
        <v>9901280.4700000007</v>
      </c>
      <c r="F69" s="15">
        <f>SUM(F70:F76)</f>
        <v>9188050.7199999988</v>
      </c>
      <c r="G69" s="15">
        <f>SUM(G70:G76)</f>
        <v>9188050.7199999988</v>
      </c>
      <c r="H69" s="15">
        <f t="shared" si="1"/>
        <v>713229.75000000186</v>
      </c>
    </row>
    <row r="70" spans="1:8" x14ac:dyDescent="0.2">
      <c r="A70" s="49">
        <v>9100</v>
      </c>
      <c r="B70" s="11" t="s">
        <v>118</v>
      </c>
      <c r="C70" s="15">
        <v>9237765.6400000006</v>
      </c>
      <c r="D70" s="15">
        <v>0</v>
      </c>
      <c r="E70" s="15">
        <f t="shared" ref="E70:E76" si="2">C70+D70</f>
        <v>9237765.6400000006</v>
      </c>
      <c r="F70" s="15">
        <v>8703068.5199999996</v>
      </c>
      <c r="G70" s="15">
        <v>8703068.5199999996</v>
      </c>
      <c r="H70" s="15">
        <f t="shared" ref="H70:H76" si="3">E70-F70</f>
        <v>534697.12000000104</v>
      </c>
    </row>
    <row r="71" spans="1:8" x14ac:dyDescent="0.2">
      <c r="A71" s="49">
        <v>9200</v>
      </c>
      <c r="B71" s="11" t="s">
        <v>119</v>
      </c>
      <c r="C71" s="15">
        <v>798272.33</v>
      </c>
      <c r="D71" s="15">
        <v>-134757.5</v>
      </c>
      <c r="E71" s="15">
        <f t="shared" si="2"/>
        <v>663514.82999999996</v>
      </c>
      <c r="F71" s="15">
        <v>484982.2</v>
      </c>
      <c r="G71" s="15">
        <v>484982.2</v>
      </c>
      <c r="H71" s="15">
        <f t="shared" si="3"/>
        <v>178532.62999999995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311073654.49000007</v>
      </c>
      <c r="D77" s="17">
        <f t="shared" si="4"/>
        <v>36552171.279999994</v>
      </c>
      <c r="E77" s="17">
        <f t="shared" si="4"/>
        <v>347625825.76999998</v>
      </c>
      <c r="F77" s="17">
        <f t="shared" si="4"/>
        <v>242052801.23000002</v>
      </c>
      <c r="G77" s="17">
        <f t="shared" si="4"/>
        <v>236301455.59</v>
      </c>
      <c r="H77" s="17">
        <f t="shared" si="4"/>
        <v>105573024.53999999</v>
      </c>
    </row>
    <row r="78" spans="1:8" ht="12.5" x14ac:dyDescent="0.2">
      <c r="A78" s="64" t="s">
        <v>162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topLeftCell="A2" zoomScaleNormal="100" workbookViewId="0">
      <selection activeCell="H25" sqref="H25"/>
    </sheetView>
  </sheetViews>
  <sheetFormatPr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250117163.50999999</v>
      </c>
      <c r="D6" s="50">
        <v>-58697986.850000001</v>
      </c>
      <c r="E6" s="50">
        <f>C6+D6</f>
        <v>191419176.66</v>
      </c>
      <c r="F6" s="50">
        <v>138767449.13</v>
      </c>
      <c r="G6" s="50">
        <v>133020743.48999999</v>
      </c>
      <c r="H6" s="50">
        <f>E6-F6</f>
        <v>52651727.530000001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48845556.149999999</v>
      </c>
      <c r="D8" s="50">
        <v>95216951.099999994</v>
      </c>
      <c r="E8" s="50">
        <f>C8+D8</f>
        <v>144062507.25</v>
      </c>
      <c r="F8" s="50">
        <v>92722796.170000002</v>
      </c>
      <c r="G8" s="50">
        <v>92718156.170000002</v>
      </c>
      <c r="H8" s="50">
        <f>E8-F8</f>
        <v>51339711.079999998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9237765.6400000006</v>
      </c>
      <c r="D10" s="50">
        <v>0</v>
      </c>
      <c r="E10" s="50">
        <f>C10+D10</f>
        <v>9237765.6400000006</v>
      </c>
      <c r="F10" s="50">
        <v>8703068.5199999996</v>
      </c>
      <c r="G10" s="50">
        <v>8703068.5199999996</v>
      </c>
      <c r="H10" s="50">
        <f>E10-F10</f>
        <v>534697.12000000104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2873169.19</v>
      </c>
      <c r="D12" s="50">
        <v>33207.03</v>
      </c>
      <c r="E12" s="50">
        <f>C12+D12</f>
        <v>2906376.2199999997</v>
      </c>
      <c r="F12" s="50">
        <v>1859487.41</v>
      </c>
      <c r="G12" s="50">
        <v>1859487.41</v>
      </c>
      <c r="H12" s="50">
        <f>E12-F12</f>
        <v>1046888.8099999998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311073654.48999995</v>
      </c>
      <c r="D16" s="17">
        <f>SUM(D6+D8+D10+D12+D14)</f>
        <v>36552171.279999994</v>
      </c>
      <c r="E16" s="17">
        <f>SUM(E6+E8+E10+E12+E14)</f>
        <v>347625825.76999998</v>
      </c>
      <c r="F16" s="17">
        <f t="shared" ref="F16:H16" si="0">SUM(F6+F8+F10+F12+F14)</f>
        <v>242052801.23000002</v>
      </c>
      <c r="G16" s="17">
        <f t="shared" si="0"/>
        <v>236301455.59</v>
      </c>
      <c r="H16" s="17">
        <f t="shared" si="0"/>
        <v>105573024.54000001</v>
      </c>
    </row>
    <row r="17" spans="1:1" ht="12.5" x14ac:dyDescent="0.2">
      <c r="A17" s="65" t="s">
        <v>162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3"/>
  <sheetViews>
    <sheetView showGridLines="0" topLeftCell="A17" workbookViewId="0">
      <selection activeCell="A54" sqref="A54:H54"/>
    </sheetView>
  </sheetViews>
  <sheetFormatPr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158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1177585.8500000001</v>
      </c>
      <c r="D7" s="15">
        <v>0</v>
      </c>
      <c r="E7" s="15">
        <f>C7+D7</f>
        <v>1177585.8500000001</v>
      </c>
      <c r="F7" s="15">
        <v>758711.13</v>
      </c>
      <c r="G7" s="15">
        <v>736253.38</v>
      </c>
      <c r="H7" s="15">
        <f>E7-F7</f>
        <v>418874.72000000009</v>
      </c>
    </row>
    <row r="8" spans="1:8" x14ac:dyDescent="0.2">
      <c r="A8" s="4" t="s">
        <v>131</v>
      </c>
      <c r="B8" s="22"/>
      <c r="C8" s="15">
        <v>30621336.530000001</v>
      </c>
      <c r="D8" s="15">
        <v>1877929.47</v>
      </c>
      <c r="E8" s="15">
        <f t="shared" ref="E8:E13" si="0">C8+D8</f>
        <v>32499266</v>
      </c>
      <c r="F8" s="15">
        <v>25137664.359999999</v>
      </c>
      <c r="G8" s="15">
        <v>24843911.66</v>
      </c>
      <c r="H8" s="15">
        <f t="shared" ref="H8:H13" si="1">E8-F8</f>
        <v>7361601.6400000006</v>
      </c>
    </row>
    <row r="9" spans="1:8" x14ac:dyDescent="0.2">
      <c r="A9" s="4" t="s">
        <v>132</v>
      </c>
      <c r="B9" s="22"/>
      <c r="C9" s="15">
        <v>6870319.71</v>
      </c>
      <c r="D9" s="15">
        <v>40202.78</v>
      </c>
      <c r="E9" s="15">
        <f t="shared" si="0"/>
        <v>6910522.4900000002</v>
      </c>
      <c r="F9" s="15">
        <v>4376007.67</v>
      </c>
      <c r="G9" s="15">
        <v>4259625.46</v>
      </c>
      <c r="H9" s="15">
        <f t="shared" si="1"/>
        <v>2534514.8200000003</v>
      </c>
    </row>
    <row r="10" spans="1:8" x14ac:dyDescent="0.2">
      <c r="A10" s="4" t="s">
        <v>133</v>
      </c>
      <c r="B10" s="22"/>
      <c r="C10" s="15">
        <v>4305744.8899999997</v>
      </c>
      <c r="D10" s="15">
        <v>-378825.52</v>
      </c>
      <c r="E10" s="15">
        <f t="shared" si="0"/>
        <v>3926919.3699999996</v>
      </c>
      <c r="F10" s="15">
        <v>2413336.2799999998</v>
      </c>
      <c r="G10" s="15">
        <v>2408696.2799999998</v>
      </c>
      <c r="H10" s="15">
        <f t="shared" si="1"/>
        <v>1513583.0899999999</v>
      </c>
    </row>
    <row r="11" spans="1:8" x14ac:dyDescent="0.2">
      <c r="A11" s="4" t="s">
        <v>134</v>
      </c>
      <c r="B11" s="22"/>
      <c r="C11" s="15">
        <v>4640960.91</v>
      </c>
      <c r="D11" s="15">
        <v>-3613909.67</v>
      </c>
      <c r="E11" s="15">
        <f t="shared" si="0"/>
        <v>1027051.2400000002</v>
      </c>
      <c r="F11" s="15">
        <v>903546.42</v>
      </c>
      <c r="G11" s="15">
        <v>903546.42</v>
      </c>
      <c r="H11" s="15">
        <f t="shared" si="1"/>
        <v>123504.82000000018</v>
      </c>
    </row>
    <row r="12" spans="1:8" x14ac:dyDescent="0.2">
      <c r="A12" s="4" t="s">
        <v>135</v>
      </c>
      <c r="B12" s="22"/>
      <c r="C12" s="15">
        <v>19100276.399999999</v>
      </c>
      <c r="D12" s="15">
        <v>-691810.47</v>
      </c>
      <c r="E12" s="15">
        <f t="shared" si="0"/>
        <v>18408465.93</v>
      </c>
      <c r="F12" s="15">
        <v>14854468.84</v>
      </c>
      <c r="G12" s="15">
        <v>14854468.83</v>
      </c>
      <c r="H12" s="15">
        <f t="shared" si="1"/>
        <v>3553997.09</v>
      </c>
    </row>
    <row r="13" spans="1:8" x14ac:dyDescent="0.2">
      <c r="A13" s="4" t="s">
        <v>136</v>
      </c>
      <c r="B13" s="22"/>
      <c r="C13" s="15">
        <v>9980300.1799999997</v>
      </c>
      <c r="D13" s="15">
        <v>-62888.59</v>
      </c>
      <c r="E13" s="15">
        <f t="shared" si="0"/>
        <v>9917411.5899999999</v>
      </c>
      <c r="F13" s="15">
        <v>6610737.5700000003</v>
      </c>
      <c r="G13" s="15">
        <v>6610737.5700000003</v>
      </c>
      <c r="H13" s="15">
        <f t="shared" si="1"/>
        <v>3306674.0199999996</v>
      </c>
    </row>
    <row r="14" spans="1:8" x14ac:dyDescent="0.2">
      <c r="A14" s="4" t="s">
        <v>137</v>
      </c>
      <c r="B14" s="22"/>
      <c r="C14" s="15">
        <v>936779.22</v>
      </c>
      <c r="D14" s="15">
        <v>-62365.77</v>
      </c>
      <c r="E14" s="15">
        <f t="shared" ref="E14" si="2">C14+D14</f>
        <v>874413.45</v>
      </c>
      <c r="F14" s="15">
        <v>406297.77</v>
      </c>
      <c r="G14" s="15">
        <v>406297.77</v>
      </c>
      <c r="H14" s="15">
        <f t="shared" ref="H14" si="3">E14-F14</f>
        <v>468115.67999999993</v>
      </c>
    </row>
    <row r="15" spans="1:8" x14ac:dyDescent="0.2">
      <c r="A15" s="4" t="s">
        <v>138</v>
      </c>
      <c r="B15" s="22"/>
      <c r="C15" s="15">
        <v>1910323.09</v>
      </c>
      <c r="D15" s="15">
        <v>-238996.99</v>
      </c>
      <c r="E15" s="15">
        <f t="shared" ref="E15" si="4">C15+D15</f>
        <v>1671326.1</v>
      </c>
      <c r="F15" s="15">
        <v>1323164.33</v>
      </c>
      <c r="G15" s="15">
        <v>1323164.33</v>
      </c>
      <c r="H15" s="15">
        <f t="shared" ref="H15" si="5">E15-F15</f>
        <v>348161.77</v>
      </c>
    </row>
    <row r="16" spans="1:8" x14ac:dyDescent="0.2">
      <c r="A16" s="4" t="s">
        <v>139</v>
      </c>
      <c r="B16" s="22"/>
      <c r="C16" s="15">
        <v>465301.53</v>
      </c>
      <c r="D16" s="15">
        <v>-53508.47</v>
      </c>
      <c r="E16" s="15">
        <f t="shared" ref="E16" si="6">C16+D16</f>
        <v>411793.06000000006</v>
      </c>
      <c r="F16" s="15">
        <v>264558.24</v>
      </c>
      <c r="G16" s="15">
        <v>264558.24</v>
      </c>
      <c r="H16" s="15">
        <f t="shared" ref="H16" si="7">E16-F16</f>
        <v>147234.82000000007</v>
      </c>
    </row>
    <row r="17" spans="1:8" x14ac:dyDescent="0.2">
      <c r="A17" s="4" t="s">
        <v>140</v>
      </c>
      <c r="B17" s="22"/>
      <c r="C17" s="15">
        <v>30504886.010000002</v>
      </c>
      <c r="D17" s="15">
        <v>12409640.73</v>
      </c>
      <c r="E17" s="15">
        <f t="shared" ref="E17" si="8">C17+D17</f>
        <v>42914526.740000002</v>
      </c>
      <c r="F17" s="15">
        <v>33568667.350000001</v>
      </c>
      <c r="G17" s="15">
        <v>28365317.149999999</v>
      </c>
      <c r="H17" s="15">
        <f t="shared" ref="H17" si="9">E17-F17</f>
        <v>9345859.3900000006</v>
      </c>
    </row>
    <row r="18" spans="1:8" x14ac:dyDescent="0.2">
      <c r="A18" s="4" t="s">
        <v>141</v>
      </c>
      <c r="B18" s="22"/>
      <c r="C18" s="15">
        <v>28848561.600000001</v>
      </c>
      <c r="D18" s="15">
        <v>201924.98</v>
      </c>
      <c r="E18" s="15">
        <f t="shared" ref="E18" si="10">C18+D18</f>
        <v>29050486.580000002</v>
      </c>
      <c r="F18" s="15">
        <v>19450229.91</v>
      </c>
      <c r="G18" s="15">
        <v>19351680.629999999</v>
      </c>
      <c r="H18" s="15">
        <f t="shared" ref="H18" si="11">E18-F18</f>
        <v>9600256.6700000018</v>
      </c>
    </row>
    <row r="19" spans="1:8" x14ac:dyDescent="0.2">
      <c r="A19" s="4" t="s">
        <v>142</v>
      </c>
      <c r="B19" s="22"/>
      <c r="C19" s="15">
        <v>4311027.2300000004</v>
      </c>
      <c r="D19" s="15">
        <v>-250261.64</v>
      </c>
      <c r="E19" s="15">
        <f t="shared" ref="E19" si="12">C19+D19</f>
        <v>4060765.5900000003</v>
      </c>
      <c r="F19" s="15">
        <v>2706264.51</v>
      </c>
      <c r="G19" s="15">
        <v>2695126.03</v>
      </c>
      <c r="H19" s="15">
        <f t="shared" ref="H19" si="13">E19-F19</f>
        <v>1354501.0800000005</v>
      </c>
    </row>
    <row r="20" spans="1:8" x14ac:dyDescent="0.2">
      <c r="A20" s="4" t="s">
        <v>143</v>
      </c>
      <c r="B20" s="22"/>
      <c r="C20" s="15">
        <v>1993369.63</v>
      </c>
      <c r="D20" s="15">
        <v>46562.91</v>
      </c>
      <c r="E20" s="15">
        <f t="shared" ref="E20" si="14">C20+D20</f>
        <v>2039932.5399999998</v>
      </c>
      <c r="F20" s="15">
        <v>1418154.15</v>
      </c>
      <c r="G20" s="15">
        <v>1418154.15</v>
      </c>
      <c r="H20" s="15">
        <f t="shared" ref="H20" si="15">E20-F20</f>
        <v>621778.3899999999</v>
      </c>
    </row>
    <row r="21" spans="1:8" x14ac:dyDescent="0.2">
      <c r="A21" s="4" t="s">
        <v>144</v>
      </c>
      <c r="B21" s="22"/>
      <c r="C21" s="15">
        <v>120448011.58</v>
      </c>
      <c r="D21" s="15">
        <v>26259491.800000001</v>
      </c>
      <c r="E21" s="15">
        <f t="shared" ref="E21" si="16">C21+D21</f>
        <v>146707503.38</v>
      </c>
      <c r="F21" s="15">
        <v>93068613.590000004</v>
      </c>
      <c r="G21" s="15">
        <v>93068613.590000004</v>
      </c>
      <c r="H21" s="15">
        <f t="shared" ref="H21" si="17">E21-F21</f>
        <v>53638889.789999992</v>
      </c>
    </row>
    <row r="22" spans="1:8" x14ac:dyDescent="0.2">
      <c r="A22" s="4" t="s">
        <v>145</v>
      </c>
      <c r="B22" s="22"/>
      <c r="C22" s="15">
        <v>1766001.03</v>
      </c>
      <c r="D22" s="15">
        <v>-131475.79999999999</v>
      </c>
      <c r="E22" s="15">
        <f t="shared" ref="E22" si="18">C22+D22</f>
        <v>1634525.23</v>
      </c>
      <c r="F22" s="15">
        <v>1029711.79</v>
      </c>
      <c r="G22" s="15">
        <v>1029711.79</v>
      </c>
      <c r="H22" s="15">
        <f t="shared" ref="H22" si="19">E22-F22</f>
        <v>604813.43999999994</v>
      </c>
    </row>
    <row r="23" spans="1:8" x14ac:dyDescent="0.2">
      <c r="A23" s="4" t="s">
        <v>146</v>
      </c>
      <c r="B23" s="22"/>
      <c r="C23" s="15">
        <v>793062.6</v>
      </c>
      <c r="D23" s="15">
        <v>-271660.75</v>
      </c>
      <c r="E23" s="15">
        <f t="shared" ref="E23" si="20">C23+D23</f>
        <v>521401.85</v>
      </c>
      <c r="F23" s="15">
        <v>267805.77</v>
      </c>
      <c r="G23" s="15">
        <v>267805.77</v>
      </c>
      <c r="H23" s="15">
        <f t="shared" ref="H23" si="21">E23-F23</f>
        <v>253596.07999999996</v>
      </c>
    </row>
    <row r="24" spans="1:8" x14ac:dyDescent="0.2">
      <c r="A24" s="4" t="s">
        <v>147</v>
      </c>
      <c r="B24" s="22"/>
      <c r="C24" s="15">
        <v>536473.18000000005</v>
      </c>
      <c r="D24" s="15">
        <v>-36715.17</v>
      </c>
      <c r="E24" s="15">
        <f t="shared" ref="E24" si="22">C24+D24</f>
        <v>499758.01000000007</v>
      </c>
      <c r="F24" s="15">
        <v>291547.43</v>
      </c>
      <c r="G24" s="15">
        <v>291547.43</v>
      </c>
      <c r="H24" s="15">
        <f t="shared" ref="H24" si="23">E24-F24</f>
        <v>208210.58000000007</v>
      </c>
    </row>
    <row r="25" spans="1:8" x14ac:dyDescent="0.2">
      <c r="A25" s="4" t="s">
        <v>148</v>
      </c>
      <c r="B25" s="22"/>
      <c r="C25" s="15">
        <v>200000</v>
      </c>
      <c r="D25" s="15">
        <v>44905.41</v>
      </c>
      <c r="E25" s="15">
        <f t="shared" ref="E25" si="24">C25+D25</f>
        <v>244905.41</v>
      </c>
      <c r="F25" s="15">
        <v>153444.24</v>
      </c>
      <c r="G25" s="15">
        <v>153444.24</v>
      </c>
      <c r="H25" s="15">
        <f t="shared" ref="H25" si="25">E25-F25</f>
        <v>91461.170000000013</v>
      </c>
    </row>
    <row r="26" spans="1:8" x14ac:dyDescent="0.2">
      <c r="A26" s="4" t="s">
        <v>149</v>
      </c>
      <c r="B26" s="22"/>
      <c r="C26" s="15">
        <v>11400000</v>
      </c>
      <c r="D26" s="15">
        <v>357000</v>
      </c>
      <c r="E26" s="15">
        <f t="shared" ref="E26" si="26">C26+D26</f>
        <v>11757000</v>
      </c>
      <c r="F26" s="15">
        <v>9157214</v>
      </c>
      <c r="G26" s="15">
        <v>9157214</v>
      </c>
      <c r="H26" s="15">
        <f t="shared" ref="H26" si="27">E26-F26</f>
        <v>2599786</v>
      </c>
    </row>
    <row r="27" spans="1:8" x14ac:dyDescent="0.2">
      <c r="A27" s="4" t="s">
        <v>150</v>
      </c>
      <c r="B27" s="22"/>
      <c r="C27" s="15">
        <v>7594881.5599999996</v>
      </c>
      <c r="D27" s="15">
        <v>-762511.74</v>
      </c>
      <c r="E27" s="15">
        <f t="shared" ref="E27" si="28">C27+D27</f>
        <v>6832369.8199999994</v>
      </c>
      <c r="F27" s="15">
        <v>4893843.45</v>
      </c>
      <c r="G27" s="15">
        <v>4892768.4400000004</v>
      </c>
      <c r="H27" s="15">
        <f t="shared" ref="H27" si="29">E27-F27</f>
        <v>1938526.3699999992</v>
      </c>
    </row>
    <row r="28" spans="1:8" x14ac:dyDescent="0.2">
      <c r="A28" s="4" t="s">
        <v>151</v>
      </c>
      <c r="B28" s="22"/>
      <c r="C28" s="15">
        <v>16415513.66</v>
      </c>
      <c r="D28" s="15">
        <v>2184637.34</v>
      </c>
      <c r="E28" s="15">
        <f t="shared" ref="E28" si="30">C28+D28</f>
        <v>18600151</v>
      </c>
      <c r="F28" s="15">
        <v>15573398.74</v>
      </c>
      <c r="G28" s="15">
        <v>15573398.74</v>
      </c>
      <c r="H28" s="15">
        <f t="shared" ref="H28" si="31">E28-F28</f>
        <v>3026752.26</v>
      </c>
    </row>
    <row r="29" spans="1:8" x14ac:dyDescent="0.2">
      <c r="A29" s="4" t="s">
        <v>152</v>
      </c>
      <c r="B29" s="22"/>
      <c r="C29" s="15">
        <v>1818451.18</v>
      </c>
      <c r="D29" s="15">
        <v>88006.9</v>
      </c>
      <c r="E29" s="15">
        <f t="shared" ref="E29" si="32">C29+D29</f>
        <v>1906458.0799999998</v>
      </c>
      <c r="F29" s="15">
        <v>1122791.8799999999</v>
      </c>
      <c r="G29" s="15">
        <v>1122791.8799999999</v>
      </c>
      <c r="H29" s="15">
        <f t="shared" ref="H29" si="33">E29-F29</f>
        <v>783666.2</v>
      </c>
    </row>
    <row r="30" spans="1:8" x14ac:dyDescent="0.2">
      <c r="A30" s="4" t="s">
        <v>153</v>
      </c>
      <c r="B30" s="22"/>
      <c r="C30" s="15">
        <v>2274404.2599999998</v>
      </c>
      <c r="D30" s="15">
        <v>-357659.24</v>
      </c>
      <c r="E30" s="15">
        <f t="shared" ref="E30" si="34">C30+D30</f>
        <v>1916745.0199999998</v>
      </c>
      <c r="F30" s="15">
        <v>1192020.81</v>
      </c>
      <c r="G30" s="15">
        <v>1192020.81</v>
      </c>
      <c r="H30" s="15">
        <f t="shared" ref="H30" si="35">E30-F30</f>
        <v>724724.20999999973</v>
      </c>
    </row>
    <row r="31" spans="1:8" x14ac:dyDescent="0.2">
      <c r="A31" s="4" t="s">
        <v>154</v>
      </c>
      <c r="B31" s="22"/>
      <c r="C31" s="15">
        <v>305048.65999999997</v>
      </c>
      <c r="D31" s="15">
        <v>-54971.93</v>
      </c>
      <c r="E31" s="15">
        <f t="shared" ref="E31" si="36">C31+D31</f>
        <v>250076.72999999998</v>
      </c>
      <c r="F31" s="15">
        <v>142199.71</v>
      </c>
      <c r="G31" s="15">
        <v>142199.71</v>
      </c>
      <c r="H31" s="15">
        <f t="shared" ref="H31" si="37">E31-F31</f>
        <v>107877.01999999999</v>
      </c>
    </row>
    <row r="32" spans="1:8" x14ac:dyDescent="0.2">
      <c r="A32" s="4" t="s">
        <v>155</v>
      </c>
      <c r="B32" s="22"/>
      <c r="C32" s="15">
        <v>1855034</v>
      </c>
      <c r="D32" s="15">
        <v>9430.7099999999991</v>
      </c>
      <c r="E32" s="15">
        <f t="shared" ref="E32" si="38">C32+D32</f>
        <v>1864464.71</v>
      </c>
      <c r="F32" s="15">
        <v>968401.29</v>
      </c>
      <c r="G32" s="15">
        <v>968401.29</v>
      </c>
      <c r="H32" s="15">
        <f t="shared" ref="H32" si="39">E32-F32</f>
        <v>896063.41999999993</v>
      </c>
    </row>
    <row r="33" spans="1:8" x14ac:dyDescent="0.2">
      <c r="A33" s="4" t="s">
        <v>156</v>
      </c>
      <c r="B33" s="22"/>
      <c r="C33" s="15">
        <v>0</v>
      </c>
      <c r="D33" s="15">
        <v>0</v>
      </c>
      <c r="E33" s="15">
        <f t="shared" ref="E33" si="40">C33+D33</f>
        <v>0</v>
      </c>
      <c r="F33" s="15">
        <v>0</v>
      </c>
      <c r="G33" s="15">
        <v>0</v>
      </c>
      <c r="H33" s="15">
        <f t="shared" ref="H33" si="41">E33-F33</f>
        <v>0</v>
      </c>
    </row>
    <row r="34" spans="1:8" x14ac:dyDescent="0.2">
      <c r="A34" s="4" t="s">
        <v>157</v>
      </c>
      <c r="B34" s="22"/>
      <c r="C34" s="15">
        <v>0</v>
      </c>
      <c r="D34" s="15">
        <v>0</v>
      </c>
      <c r="E34" s="15">
        <f t="shared" ref="E34" si="42">C34+D34</f>
        <v>0</v>
      </c>
      <c r="F34" s="15">
        <v>0</v>
      </c>
      <c r="G34" s="15">
        <v>0</v>
      </c>
      <c r="H34" s="15">
        <f t="shared" ref="H34" si="43">E34-F34</f>
        <v>0</v>
      </c>
    </row>
    <row r="35" spans="1:8" x14ac:dyDescent="0.2">
      <c r="A35" s="4"/>
      <c r="B35" s="22"/>
      <c r="C35" s="15"/>
      <c r="D35" s="15"/>
      <c r="E35" s="15"/>
      <c r="F35" s="15"/>
      <c r="G35" s="15"/>
      <c r="H35" s="15"/>
    </row>
    <row r="36" spans="1:8" x14ac:dyDescent="0.2">
      <c r="A36" s="4"/>
      <c r="B36" s="25"/>
      <c r="C36" s="16"/>
      <c r="D36" s="16"/>
      <c r="E36" s="16"/>
      <c r="F36" s="16"/>
      <c r="G36" s="16"/>
      <c r="H36" s="16"/>
    </row>
    <row r="37" spans="1:8" ht="10.5" x14ac:dyDescent="0.25">
      <c r="A37" s="26"/>
      <c r="B37" s="47" t="s">
        <v>53</v>
      </c>
      <c r="C37" s="23">
        <f t="shared" ref="C37:H37" si="44">SUM(C7:C36)</f>
        <v>311073654.49000007</v>
      </c>
      <c r="D37" s="23">
        <f t="shared" si="44"/>
        <v>36552171.279999986</v>
      </c>
      <c r="E37" s="23">
        <f t="shared" si="44"/>
        <v>347625825.76999998</v>
      </c>
      <c r="F37" s="23">
        <f t="shared" si="44"/>
        <v>242052801.23000002</v>
      </c>
      <c r="G37" s="23">
        <f t="shared" si="44"/>
        <v>236301455.59000003</v>
      </c>
      <c r="H37" s="23">
        <f t="shared" si="44"/>
        <v>105573024.53999999</v>
      </c>
    </row>
    <row r="40" spans="1:8" ht="45" customHeight="1" x14ac:dyDescent="0.2">
      <c r="A40" s="52" t="s">
        <v>159</v>
      </c>
      <c r="B40" s="53"/>
      <c r="C40" s="53"/>
      <c r="D40" s="53"/>
      <c r="E40" s="53"/>
      <c r="F40" s="53"/>
      <c r="G40" s="53"/>
      <c r="H40" s="54"/>
    </row>
    <row r="42" spans="1:8" ht="10.5" x14ac:dyDescent="0.2">
      <c r="A42" s="57" t="s">
        <v>54</v>
      </c>
      <c r="B42" s="58"/>
      <c r="C42" s="52" t="s">
        <v>60</v>
      </c>
      <c r="D42" s="53"/>
      <c r="E42" s="53"/>
      <c r="F42" s="53"/>
      <c r="G42" s="54"/>
      <c r="H42" s="55" t="s">
        <v>59</v>
      </c>
    </row>
    <row r="43" spans="1:8" ht="21" x14ac:dyDescent="0.2">
      <c r="A43" s="59"/>
      <c r="B43" s="60"/>
      <c r="C43" s="9" t="s">
        <v>55</v>
      </c>
      <c r="D43" s="9" t="s">
        <v>125</v>
      </c>
      <c r="E43" s="9" t="s">
        <v>56</v>
      </c>
      <c r="F43" s="9" t="s">
        <v>57</v>
      </c>
      <c r="G43" s="9" t="s">
        <v>58</v>
      </c>
      <c r="H43" s="56"/>
    </row>
    <row r="44" spans="1:8" ht="10.5" x14ac:dyDescent="0.2">
      <c r="A44" s="61"/>
      <c r="B44" s="62"/>
      <c r="C44" s="10">
        <v>1</v>
      </c>
      <c r="D44" s="10">
        <v>2</v>
      </c>
      <c r="E44" s="10" t="s">
        <v>126</v>
      </c>
      <c r="F44" s="10">
        <v>4</v>
      </c>
      <c r="G44" s="10">
        <v>5</v>
      </c>
      <c r="H44" s="10" t="s">
        <v>127</v>
      </c>
    </row>
    <row r="45" spans="1:8" x14ac:dyDescent="0.2">
      <c r="A45" s="28"/>
      <c r="B45" s="29"/>
      <c r="C45" s="33"/>
      <c r="D45" s="33"/>
      <c r="E45" s="33"/>
      <c r="F45" s="33"/>
      <c r="G45" s="33"/>
      <c r="H45" s="33"/>
    </row>
    <row r="46" spans="1:8" x14ac:dyDescent="0.2">
      <c r="A46" s="4" t="s">
        <v>8</v>
      </c>
      <c r="B46" s="2"/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 t="s">
        <v>9</v>
      </c>
      <c r="B47" s="2"/>
      <c r="C47" s="34">
        <v>0</v>
      </c>
      <c r="D47" s="34">
        <v>0</v>
      </c>
      <c r="E47" s="34">
        <f t="shared" ref="E47:E49" si="45">C47+D47</f>
        <v>0</v>
      </c>
      <c r="F47" s="34">
        <v>0</v>
      </c>
      <c r="G47" s="34">
        <v>0</v>
      </c>
      <c r="H47" s="34">
        <f t="shared" ref="H47:H49" si="46">E47-F47</f>
        <v>0</v>
      </c>
    </row>
    <row r="48" spans="1:8" x14ac:dyDescent="0.2">
      <c r="A48" s="4" t="s">
        <v>10</v>
      </c>
      <c r="B48" s="2"/>
      <c r="C48" s="34">
        <v>0</v>
      </c>
      <c r="D48" s="34">
        <v>0</v>
      </c>
      <c r="E48" s="34">
        <f t="shared" si="45"/>
        <v>0</v>
      </c>
      <c r="F48" s="34">
        <v>0</v>
      </c>
      <c r="G48" s="34">
        <v>0</v>
      </c>
      <c r="H48" s="34">
        <f t="shared" si="46"/>
        <v>0</v>
      </c>
    </row>
    <row r="49" spans="1:8" x14ac:dyDescent="0.2">
      <c r="A49" s="4" t="s">
        <v>11</v>
      </c>
      <c r="B49" s="2"/>
      <c r="C49" s="34">
        <v>0</v>
      </c>
      <c r="D49" s="34">
        <v>0</v>
      </c>
      <c r="E49" s="34">
        <f t="shared" si="45"/>
        <v>0</v>
      </c>
      <c r="F49" s="34">
        <v>0</v>
      </c>
      <c r="G49" s="34">
        <v>0</v>
      </c>
      <c r="H49" s="34">
        <f t="shared" si="46"/>
        <v>0</v>
      </c>
    </row>
    <row r="50" spans="1:8" x14ac:dyDescent="0.2">
      <c r="A50" s="4"/>
      <c r="B50" s="2"/>
      <c r="C50" s="35"/>
      <c r="D50" s="35"/>
      <c r="E50" s="35"/>
      <c r="F50" s="35"/>
      <c r="G50" s="35"/>
      <c r="H50" s="35"/>
    </row>
    <row r="51" spans="1:8" ht="10.5" x14ac:dyDescent="0.25">
      <c r="A51" s="26"/>
      <c r="B51" s="47" t="s">
        <v>53</v>
      </c>
      <c r="C51" s="23">
        <f>SUM(C46:C50)</f>
        <v>0</v>
      </c>
      <c r="D51" s="23">
        <f>SUM(D46:D50)</f>
        <v>0</v>
      </c>
      <c r="E51" s="23">
        <f>SUM(E46:E49)</f>
        <v>0</v>
      </c>
      <c r="F51" s="23">
        <f>SUM(F46:F49)</f>
        <v>0</v>
      </c>
      <c r="G51" s="23">
        <f>SUM(G46:G49)</f>
        <v>0</v>
      </c>
      <c r="H51" s="23">
        <f>SUM(H46:H49)</f>
        <v>0</v>
      </c>
    </row>
    <row r="54" spans="1:8" ht="45" customHeight="1" x14ac:dyDescent="0.2">
      <c r="A54" s="52" t="s">
        <v>160</v>
      </c>
      <c r="B54" s="53"/>
      <c r="C54" s="53"/>
      <c r="D54" s="53"/>
      <c r="E54" s="53"/>
      <c r="F54" s="53"/>
      <c r="G54" s="53"/>
      <c r="H54" s="54"/>
    </row>
    <row r="55" spans="1:8" ht="10.5" x14ac:dyDescent="0.2">
      <c r="A55" s="57" t="s">
        <v>54</v>
      </c>
      <c r="B55" s="58"/>
      <c r="C55" s="52" t="s">
        <v>60</v>
      </c>
      <c r="D55" s="53"/>
      <c r="E55" s="53"/>
      <c r="F55" s="53"/>
      <c r="G55" s="54"/>
      <c r="H55" s="55" t="s">
        <v>59</v>
      </c>
    </row>
    <row r="56" spans="1:8" ht="21" x14ac:dyDescent="0.2">
      <c r="A56" s="59"/>
      <c r="B56" s="60"/>
      <c r="C56" s="9" t="s">
        <v>55</v>
      </c>
      <c r="D56" s="9" t="s">
        <v>125</v>
      </c>
      <c r="E56" s="9" t="s">
        <v>56</v>
      </c>
      <c r="F56" s="9" t="s">
        <v>57</v>
      </c>
      <c r="G56" s="9" t="s">
        <v>58</v>
      </c>
      <c r="H56" s="56"/>
    </row>
    <row r="57" spans="1:8" ht="10.5" x14ac:dyDescent="0.2">
      <c r="A57" s="61"/>
      <c r="B57" s="62"/>
      <c r="C57" s="10">
        <v>1</v>
      </c>
      <c r="D57" s="10">
        <v>2</v>
      </c>
      <c r="E57" s="10" t="s">
        <v>126</v>
      </c>
      <c r="F57" s="10">
        <v>4</v>
      </c>
      <c r="G57" s="10">
        <v>5</v>
      </c>
      <c r="H57" s="10" t="s">
        <v>127</v>
      </c>
    </row>
    <row r="58" spans="1:8" x14ac:dyDescent="0.2">
      <c r="A58" s="28"/>
      <c r="B58" s="29"/>
      <c r="C58" s="33"/>
      <c r="D58" s="33"/>
      <c r="E58" s="33"/>
      <c r="F58" s="33"/>
      <c r="G58" s="33"/>
      <c r="H58" s="33"/>
    </row>
    <row r="59" spans="1:8" ht="20" x14ac:dyDescent="0.2">
      <c r="A59" s="4"/>
      <c r="B59" s="31" t="s">
        <v>13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4"/>
      <c r="B60" s="31"/>
      <c r="C60" s="34"/>
      <c r="D60" s="34"/>
      <c r="E60" s="34"/>
      <c r="F60" s="34"/>
      <c r="G60" s="34"/>
      <c r="H60" s="34"/>
    </row>
    <row r="61" spans="1:8" x14ac:dyDescent="0.2">
      <c r="A61" s="4"/>
      <c r="B61" s="31" t="s">
        <v>12</v>
      </c>
      <c r="C61" s="34">
        <v>0</v>
      </c>
      <c r="D61" s="34">
        <v>0</v>
      </c>
      <c r="E61" s="34">
        <f>C61+D61</f>
        <v>0</v>
      </c>
      <c r="F61" s="34">
        <v>0</v>
      </c>
      <c r="G61" s="34">
        <v>0</v>
      </c>
      <c r="H61" s="34">
        <f>E61-F61</f>
        <v>0</v>
      </c>
    </row>
    <row r="62" spans="1:8" x14ac:dyDescent="0.2">
      <c r="A62" s="4"/>
      <c r="B62" s="31"/>
      <c r="C62" s="34"/>
      <c r="D62" s="34"/>
      <c r="E62" s="34"/>
      <c r="F62" s="34"/>
      <c r="G62" s="34"/>
      <c r="H62" s="34"/>
    </row>
    <row r="63" spans="1:8" ht="20" x14ac:dyDescent="0.2">
      <c r="A63" s="4"/>
      <c r="B63" s="31" t="s">
        <v>14</v>
      </c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x14ac:dyDescent="0.2">
      <c r="A64" s="4"/>
      <c r="B64" s="31"/>
      <c r="C64" s="34"/>
      <c r="D64" s="34"/>
      <c r="E64" s="34"/>
      <c r="F64" s="34"/>
      <c r="G64" s="34"/>
      <c r="H64" s="34"/>
    </row>
    <row r="65" spans="1:8" ht="20" x14ac:dyDescent="0.2">
      <c r="A65" s="4"/>
      <c r="B65" s="31" t="s">
        <v>26</v>
      </c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x14ac:dyDescent="0.2">
      <c r="A66" s="4"/>
      <c r="B66" s="31"/>
      <c r="C66" s="34"/>
      <c r="D66" s="34"/>
      <c r="E66" s="34"/>
      <c r="F66" s="34"/>
      <c r="G66" s="34"/>
      <c r="H66" s="34"/>
    </row>
    <row r="67" spans="1:8" ht="20" x14ac:dyDescent="0.2">
      <c r="A67" s="4"/>
      <c r="B67" s="31" t="s">
        <v>27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/>
      <c r="B68" s="31"/>
      <c r="C68" s="34"/>
      <c r="D68" s="34"/>
      <c r="E68" s="34"/>
      <c r="F68" s="34"/>
      <c r="G68" s="34"/>
      <c r="H68" s="34"/>
    </row>
    <row r="69" spans="1:8" ht="20" x14ac:dyDescent="0.2">
      <c r="A69" s="4"/>
      <c r="B69" s="31" t="s">
        <v>34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x14ac:dyDescent="0.2">
      <c r="A70" s="4"/>
      <c r="B70" s="31"/>
      <c r="C70" s="34"/>
      <c r="D70" s="34"/>
      <c r="E70" s="34"/>
      <c r="F70" s="34"/>
      <c r="G70" s="34"/>
      <c r="H70" s="34"/>
    </row>
    <row r="71" spans="1:8" x14ac:dyDescent="0.2">
      <c r="A71" s="4"/>
      <c r="B71" s="31" t="s">
        <v>15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30"/>
      <c r="B72" s="32"/>
      <c r="C72" s="35"/>
      <c r="D72" s="35"/>
      <c r="E72" s="35"/>
      <c r="F72" s="35"/>
      <c r="G72" s="35"/>
      <c r="H72" s="35"/>
    </row>
    <row r="73" spans="1:8" ht="10.5" x14ac:dyDescent="0.25">
      <c r="A73" s="26"/>
      <c r="B73" s="47" t="s">
        <v>53</v>
      </c>
      <c r="C73" s="23">
        <f t="shared" ref="C73:H73" si="47">SUM(C59:C71)</f>
        <v>0</v>
      </c>
      <c r="D73" s="23">
        <f t="shared" si="47"/>
        <v>0</v>
      </c>
      <c r="E73" s="23">
        <f t="shared" si="47"/>
        <v>0</v>
      </c>
      <c r="F73" s="23">
        <f t="shared" si="47"/>
        <v>0</v>
      </c>
      <c r="G73" s="23">
        <f t="shared" si="47"/>
        <v>0</v>
      </c>
      <c r="H73" s="23">
        <f t="shared" si="47"/>
        <v>0</v>
      </c>
    </row>
  </sheetData>
  <sheetProtection formatCells="0" formatColumns="0" formatRows="0" insertRows="0" deleteRows="0" autoFilter="0"/>
  <mergeCells count="12">
    <mergeCell ref="A1:H1"/>
    <mergeCell ref="A3:B5"/>
    <mergeCell ref="A40:H40"/>
    <mergeCell ref="A42:B44"/>
    <mergeCell ref="C3:G3"/>
    <mergeCell ref="H3:H4"/>
    <mergeCell ref="A54:H54"/>
    <mergeCell ref="A55:B57"/>
    <mergeCell ref="C55:G55"/>
    <mergeCell ref="H55:H56"/>
    <mergeCell ref="C42:G42"/>
    <mergeCell ref="H42:H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opLeftCell="A21" zoomScaleNormal="100" workbookViewId="0">
      <selection activeCell="C40" sqref="C40"/>
    </sheetView>
  </sheetViews>
  <sheetFormatPr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161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90072472.469999999</v>
      </c>
      <c r="D6" s="15">
        <f t="shared" si="0"/>
        <v>978432.29999999981</v>
      </c>
      <c r="E6" s="15">
        <f t="shared" si="0"/>
        <v>91050904.769999996</v>
      </c>
      <c r="F6" s="15">
        <f t="shared" si="0"/>
        <v>63868374.789999999</v>
      </c>
      <c r="G6" s="15">
        <f t="shared" si="0"/>
        <v>63321454.359999992</v>
      </c>
      <c r="H6" s="15">
        <f t="shared" si="0"/>
        <v>27182529.98</v>
      </c>
    </row>
    <row r="7" spans="1:8" ht="10.5" x14ac:dyDescent="0.2">
      <c r="A7" s="38"/>
      <c r="B7" s="42" t="s">
        <v>42</v>
      </c>
      <c r="C7" s="15">
        <v>7682205.75</v>
      </c>
      <c r="D7" s="15">
        <v>166643.18</v>
      </c>
      <c r="E7" s="15">
        <f>C7+D7</f>
        <v>7848848.9299999997</v>
      </c>
      <c r="F7" s="15">
        <v>4988816.0999999996</v>
      </c>
      <c r="G7" s="15">
        <v>4872433.8899999997</v>
      </c>
      <c r="H7" s="15">
        <f>E7-F7</f>
        <v>2860032.83</v>
      </c>
    </row>
    <row r="8" spans="1:8" ht="10.5" x14ac:dyDescent="0.2">
      <c r="A8" s="38"/>
      <c r="B8" s="42" t="s">
        <v>17</v>
      </c>
      <c r="C8" s="15">
        <v>647139.22</v>
      </c>
      <c r="D8" s="15">
        <v>-254281.76</v>
      </c>
      <c r="E8" s="15">
        <f t="shared" ref="E8:E14" si="1">C8+D8</f>
        <v>392857.45999999996</v>
      </c>
      <c r="F8" s="15">
        <v>242383.37</v>
      </c>
      <c r="G8" s="15">
        <v>242383.37</v>
      </c>
      <c r="H8" s="15">
        <f t="shared" ref="H8:H14" si="2">E8-F8</f>
        <v>150474.08999999997</v>
      </c>
    </row>
    <row r="9" spans="1:8" ht="10.5" x14ac:dyDescent="0.2">
      <c r="A9" s="38"/>
      <c r="B9" s="42" t="s">
        <v>43</v>
      </c>
      <c r="C9" s="15">
        <v>27796263.469999999</v>
      </c>
      <c r="D9" s="15">
        <v>2826154.19</v>
      </c>
      <c r="E9" s="15">
        <f t="shared" si="1"/>
        <v>30622417.66</v>
      </c>
      <c r="F9" s="15">
        <v>23506555.530000001</v>
      </c>
      <c r="G9" s="15">
        <v>23190345.079999998</v>
      </c>
      <c r="H9" s="15">
        <f t="shared" si="2"/>
        <v>7115862.129999999</v>
      </c>
    </row>
    <row r="10" spans="1:8" ht="10.5" x14ac:dyDescent="0.2">
      <c r="A10" s="38"/>
      <c r="B10" s="42" t="s">
        <v>3</v>
      </c>
      <c r="C10" s="15">
        <v>1963613.71</v>
      </c>
      <c r="D10" s="15">
        <v>-164093.88</v>
      </c>
      <c r="E10" s="15">
        <f t="shared" si="1"/>
        <v>1799519.83</v>
      </c>
      <c r="F10" s="15">
        <v>1110623.95</v>
      </c>
      <c r="G10" s="15">
        <v>1105983.95</v>
      </c>
      <c r="H10" s="15">
        <f t="shared" si="2"/>
        <v>688895.88000000012</v>
      </c>
    </row>
    <row r="11" spans="1:8" ht="10.5" x14ac:dyDescent="0.2">
      <c r="A11" s="38"/>
      <c r="B11" s="42" t="s">
        <v>23</v>
      </c>
      <c r="C11" s="15">
        <v>5855798.1699999999</v>
      </c>
      <c r="D11" s="15">
        <v>-193272.1</v>
      </c>
      <c r="E11" s="15">
        <f t="shared" si="1"/>
        <v>5662526.0700000003</v>
      </c>
      <c r="F11" s="15">
        <v>3884625.07</v>
      </c>
      <c r="G11" s="15">
        <v>3884625.07</v>
      </c>
      <c r="H11" s="15">
        <f t="shared" si="2"/>
        <v>1777901.0000000005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35152958.460000001</v>
      </c>
      <c r="D13" s="15">
        <v>-1773.75</v>
      </c>
      <c r="E13" s="15">
        <f t="shared" si="1"/>
        <v>35151184.710000001</v>
      </c>
      <c r="F13" s="15">
        <v>23574648.57</v>
      </c>
      <c r="G13" s="15">
        <v>23464960.809999999</v>
      </c>
      <c r="H13" s="15">
        <f t="shared" si="2"/>
        <v>11576536.140000001</v>
      </c>
    </row>
    <row r="14" spans="1:8" ht="10.5" x14ac:dyDescent="0.2">
      <c r="A14" s="38"/>
      <c r="B14" s="42" t="s">
        <v>19</v>
      </c>
      <c r="C14" s="15">
        <v>10974493.689999999</v>
      </c>
      <c r="D14" s="15">
        <v>-1400943.58</v>
      </c>
      <c r="E14" s="15">
        <f t="shared" si="1"/>
        <v>9573550.1099999994</v>
      </c>
      <c r="F14" s="15">
        <v>6560722.2000000002</v>
      </c>
      <c r="G14" s="15">
        <v>6560722.1900000004</v>
      </c>
      <c r="H14" s="15">
        <f t="shared" si="2"/>
        <v>3012827.9099999992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195076818.64999998</v>
      </c>
      <c r="D16" s="15">
        <f t="shared" si="3"/>
        <v>36050294.420000002</v>
      </c>
      <c r="E16" s="15">
        <f t="shared" si="3"/>
        <v>231127113.06999993</v>
      </c>
      <c r="F16" s="15">
        <f t="shared" si="3"/>
        <v>159391704.20000002</v>
      </c>
      <c r="G16" s="15">
        <f t="shared" si="3"/>
        <v>154187278.99000001</v>
      </c>
      <c r="H16" s="15">
        <f t="shared" si="3"/>
        <v>71735408.86999996</v>
      </c>
    </row>
    <row r="17" spans="1:8" ht="10.5" x14ac:dyDescent="0.2">
      <c r="A17" s="38"/>
      <c r="B17" s="42" t="s">
        <v>45</v>
      </c>
      <c r="C17" s="15">
        <v>6059431.3899999997</v>
      </c>
      <c r="D17" s="15">
        <v>3249685.23</v>
      </c>
      <c r="E17" s="15">
        <f>C17+D17</f>
        <v>9309116.6199999992</v>
      </c>
      <c r="F17" s="15">
        <v>4724783.79</v>
      </c>
      <c r="G17" s="15">
        <v>4724783.79</v>
      </c>
      <c r="H17" s="15">
        <f t="shared" ref="H17:H23" si="4">E17-F17</f>
        <v>4584332.8299999991</v>
      </c>
    </row>
    <row r="18" spans="1:8" ht="10.5" x14ac:dyDescent="0.2">
      <c r="A18" s="38"/>
      <c r="B18" s="42" t="s">
        <v>28</v>
      </c>
      <c r="C18" s="15">
        <v>175675112.66999999</v>
      </c>
      <c r="D18" s="15">
        <v>27444069.420000002</v>
      </c>
      <c r="E18" s="15">
        <f t="shared" ref="E18:E23" si="5">C18+D18</f>
        <v>203119182.08999997</v>
      </c>
      <c r="F18" s="15">
        <v>148681612.65000001</v>
      </c>
      <c r="G18" s="15">
        <v>143477187.44</v>
      </c>
      <c r="H18" s="15">
        <f t="shared" si="4"/>
        <v>54437569.439999968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9056825.5600000005</v>
      </c>
      <c r="D20" s="15">
        <v>5872740.5800000001</v>
      </c>
      <c r="E20" s="15">
        <f t="shared" si="5"/>
        <v>14929566.140000001</v>
      </c>
      <c r="F20" s="15">
        <v>3679011.86</v>
      </c>
      <c r="G20" s="15">
        <v>3679011.86</v>
      </c>
      <c r="H20" s="15">
        <f t="shared" si="4"/>
        <v>11250554.280000001</v>
      </c>
    </row>
    <row r="21" spans="1:8" ht="10.5" x14ac:dyDescent="0.2">
      <c r="A21" s="38"/>
      <c r="B21" s="42" t="s">
        <v>47</v>
      </c>
      <c r="C21" s="15">
        <v>944563.66</v>
      </c>
      <c r="D21" s="15">
        <v>288602.82</v>
      </c>
      <c r="E21" s="15">
        <f t="shared" si="5"/>
        <v>1233166.48</v>
      </c>
      <c r="F21" s="15">
        <v>757646.52</v>
      </c>
      <c r="G21" s="15">
        <v>757646.52</v>
      </c>
      <c r="H21" s="15">
        <f t="shared" si="4"/>
        <v>475519.95999999996</v>
      </c>
    </row>
    <row r="22" spans="1:8" ht="10.5" x14ac:dyDescent="0.2">
      <c r="A22" s="38"/>
      <c r="B22" s="42" t="s">
        <v>48</v>
      </c>
      <c r="C22" s="15">
        <v>305048.65999999997</v>
      </c>
      <c r="D22" s="15">
        <v>-54971.93</v>
      </c>
      <c r="E22" s="15">
        <f t="shared" si="5"/>
        <v>250076.72999999998</v>
      </c>
      <c r="F22" s="15">
        <v>142199.71</v>
      </c>
      <c r="G22" s="15">
        <v>142199.71</v>
      </c>
      <c r="H22" s="15">
        <f t="shared" si="4"/>
        <v>107877.01999999999</v>
      </c>
    </row>
    <row r="23" spans="1:8" ht="10.5" x14ac:dyDescent="0.2">
      <c r="A23" s="38"/>
      <c r="B23" s="42" t="s">
        <v>4</v>
      </c>
      <c r="C23" s="15">
        <v>3035836.71</v>
      </c>
      <c r="D23" s="15">
        <v>-749831.7</v>
      </c>
      <c r="E23" s="15">
        <f t="shared" si="5"/>
        <v>2286005.0099999998</v>
      </c>
      <c r="F23" s="15">
        <v>1406449.67</v>
      </c>
      <c r="G23" s="15">
        <v>1406449.67</v>
      </c>
      <c r="H23" s="15">
        <f t="shared" si="4"/>
        <v>879555.33999999985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6268325.3999999994</v>
      </c>
      <c r="D25" s="15">
        <f t="shared" si="6"/>
        <v>-341797.94000000006</v>
      </c>
      <c r="E25" s="15">
        <f t="shared" si="6"/>
        <v>5926527.46</v>
      </c>
      <c r="F25" s="15">
        <f t="shared" si="6"/>
        <v>3169671.52</v>
      </c>
      <c r="G25" s="15">
        <f t="shared" si="6"/>
        <v>3169671.52</v>
      </c>
      <c r="H25" s="15">
        <f t="shared" si="6"/>
        <v>2756855.9400000004</v>
      </c>
    </row>
    <row r="26" spans="1:8" ht="10.5" x14ac:dyDescent="0.2">
      <c r="A26" s="38"/>
      <c r="B26" s="42" t="s">
        <v>29</v>
      </c>
      <c r="C26" s="15">
        <v>1752357.26</v>
      </c>
      <c r="D26" s="15">
        <v>-383599.39</v>
      </c>
      <c r="E26" s="15">
        <f>C26+D26</f>
        <v>1368757.87</v>
      </c>
      <c r="F26" s="15">
        <v>852848.36</v>
      </c>
      <c r="G26" s="15">
        <v>852848.36</v>
      </c>
      <c r="H26" s="15">
        <f t="shared" ref="H26:H34" si="7">E26-F26</f>
        <v>515909.51000000013</v>
      </c>
    </row>
    <row r="27" spans="1:8" ht="10.5" x14ac:dyDescent="0.2">
      <c r="A27" s="38"/>
      <c r="B27" s="42" t="s">
        <v>24</v>
      </c>
      <c r="C27" s="15">
        <v>3579188.92</v>
      </c>
      <c r="D27" s="15">
        <v>104167.22</v>
      </c>
      <c r="E27" s="15">
        <f t="shared" ref="E27:E34" si="8">C27+D27</f>
        <v>3683356.14</v>
      </c>
      <c r="F27" s="15">
        <v>1910525.39</v>
      </c>
      <c r="G27" s="15">
        <v>1910525.39</v>
      </c>
      <c r="H27" s="15">
        <f t="shared" si="7"/>
        <v>1772830.7500000002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1.25" x14ac:dyDescent="0.2">
      <c r="A32" s="38"/>
      <c r="B32" s="42" t="s">
        <v>6</v>
      </c>
      <c r="C32" s="15">
        <v>936779.22</v>
      </c>
      <c r="D32" s="15">
        <v>-62365.77</v>
      </c>
      <c r="E32" s="15">
        <f t="shared" si="8"/>
        <v>874413.45</v>
      </c>
      <c r="F32" s="15">
        <v>406297.77</v>
      </c>
      <c r="G32" s="15">
        <v>406297.77</v>
      </c>
      <c r="H32" s="15">
        <f t="shared" si="7"/>
        <v>468115.67999999993</v>
      </c>
    </row>
    <row r="33" spans="1:8" ht="11.2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1.2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ht="11.25" x14ac:dyDescent="0.2">
      <c r="A35" s="40"/>
      <c r="B35" s="42"/>
      <c r="C35" s="15"/>
      <c r="D35" s="15"/>
      <c r="E35" s="15"/>
      <c r="F35" s="15"/>
      <c r="G35" s="15"/>
      <c r="H35" s="15"/>
    </row>
    <row r="36" spans="1:8" ht="11.25" x14ac:dyDescent="0.2">
      <c r="A36" s="41" t="s">
        <v>32</v>
      </c>
      <c r="B36" s="43"/>
      <c r="C36" s="15">
        <f t="shared" ref="C36:H36" si="9">SUM(C37:C40)</f>
        <v>19656037.969999999</v>
      </c>
      <c r="D36" s="15">
        <f t="shared" si="9"/>
        <v>-134757.5</v>
      </c>
      <c r="E36" s="15">
        <f t="shared" si="9"/>
        <v>19521280.469999999</v>
      </c>
      <c r="F36" s="15">
        <f t="shared" si="9"/>
        <v>15623050.720000001</v>
      </c>
      <c r="G36" s="15">
        <f t="shared" si="9"/>
        <v>15623050.720000001</v>
      </c>
      <c r="H36" s="15">
        <f t="shared" si="9"/>
        <v>3898229.75</v>
      </c>
    </row>
    <row r="37" spans="1:8" ht="11.25" x14ac:dyDescent="0.2">
      <c r="A37" s="38"/>
      <c r="B37" s="42" t="s">
        <v>52</v>
      </c>
      <c r="C37" s="15">
        <v>10036037.970000001</v>
      </c>
      <c r="D37" s="15">
        <v>-134757.5</v>
      </c>
      <c r="E37" s="15">
        <f>C37+D37</f>
        <v>9901280.4700000007</v>
      </c>
      <c r="F37" s="15">
        <v>9188050.7200000007</v>
      </c>
      <c r="G37" s="15">
        <v>9188050.7200000007</v>
      </c>
      <c r="H37" s="15">
        <f t="shared" ref="H37:H40" si="10">E37-F37</f>
        <v>713229.75</v>
      </c>
    </row>
    <row r="38" spans="1:8" ht="22.5" x14ac:dyDescent="0.2">
      <c r="A38" s="38"/>
      <c r="B38" s="42" t="s">
        <v>25</v>
      </c>
      <c r="C38" s="15">
        <v>9620000</v>
      </c>
      <c r="D38" s="15">
        <v>0</v>
      </c>
      <c r="E38" s="15">
        <f t="shared" ref="E38:E40" si="11">C38+D38</f>
        <v>9620000</v>
      </c>
      <c r="F38" s="15">
        <v>6435000</v>
      </c>
      <c r="G38" s="15">
        <v>6435000</v>
      </c>
      <c r="H38" s="15">
        <f t="shared" si="10"/>
        <v>3185000</v>
      </c>
    </row>
    <row r="39" spans="1:8" ht="11.2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1.2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ht="11.25" x14ac:dyDescent="0.2">
      <c r="A41" s="40"/>
      <c r="B41" s="42"/>
      <c r="C41" s="15"/>
      <c r="D41" s="15"/>
      <c r="E41" s="15"/>
      <c r="F41" s="15"/>
      <c r="G41" s="15"/>
      <c r="H41" s="15"/>
    </row>
    <row r="42" spans="1:8" ht="11.25" x14ac:dyDescent="0.2">
      <c r="A42" s="46"/>
      <c r="B42" s="47" t="s">
        <v>53</v>
      </c>
      <c r="C42" s="23">
        <f t="shared" ref="C42:H42" si="12">SUM(C36+C25+C16+C6)</f>
        <v>311073654.49000001</v>
      </c>
      <c r="D42" s="23">
        <f t="shared" si="12"/>
        <v>36552171.280000001</v>
      </c>
      <c r="E42" s="23">
        <f t="shared" si="12"/>
        <v>347625825.76999992</v>
      </c>
      <c r="F42" s="23">
        <f t="shared" si="12"/>
        <v>242052801.23000002</v>
      </c>
      <c r="G42" s="23">
        <f t="shared" si="12"/>
        <v>236301455.59</v>
      </c>
      <c r="H42" s="23">
        <f t="shared" si="12"/>
        <v>105573024.53999996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ht="11.25" customHeight="1" x14ac:dyDescent="0.2">
      <c r="A44" s="63" t="s">
        <v>162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virycaballero@outlook.com</cp:lastModifiedBy>
  <cp:lastPrinted>2018-03-08T21:21:25Z</cp:lastPrinted>
  <dcterms:created xsi:type="dcterms:W3CDTF">2014-02-10T03:37:14Z</dcterms:created>
  <dcterms:modified xsi:type="dcterms:W3CDTF">2021-10-09T04:50:32Z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